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Z:\ŽELJKA - MAPE\PRORAČUN\OPĆINA ČEMINAC\2024\"/>
    </mc:Choice>
  </mc:AlternateContent>
  <xr:revisionPtr revIDLastSave="0" documentId="13_ncr:1_{06686C52-4649-4F23-AE10-6D60159D162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F306" i="9"/>
  <c r="E306" i="9"/>
  <c r="B306" i="9"/>
  <c r="H305" i="9"/>
  <c r="G305" i="9"/>
  <c r="F305" i="9"/>
  <c r="E305" i="9"/>
  <c r="B305" i="9"/>
  <c r="H304" i="9"/>
  <c r="G304" i="9"/>
  <c r="F304" i="9"/>
  <c r="E304" i="9"/>
  <c r="B304" i="9"/>
  <c r="H303" i="9"/>
  <c r="G303" i="9"/>
  <c r="F303" i="9"/>
  <c r="E303" i="9"/>
  <c r="B303" i="9"/>
  <c r="H302" i="9"/>
  <c r="G302" i="9"/>
  <c r="F302" i="9"/>
  <c r="E302" i="9"/>
  <c r="B302" i="9"/>
  <c r="H301" i="9"/>
  <c r="G301" i="9"/>
  <c r="F301" i="9"/>
  <c r="E301" i="9"/>
  <c r="B301" i="9"/>
  <c r="H300" i="9"/>
  <c r="G300" i="9"/>
  <c r="F300" i="9"/>
  <c r="E300" i="9"/>
  <c r="B300" i="9"/>
  <c r="H299" i="9"/>
  <c r="G299" i="9"/>
  <c r="F299" i="9"/>
  <c r="E299" i="9"/>
  <c r="B299" i="9"/>
  <c r="H298" i="9"/>
  <c r="G298" i="9"/>
  <c r="F298" i="9"/>
  <c r="E298" i="9"/>
  <c r="B298" i="9"/>
  <c r="H297" i="9"/>
  <c r="G297" i="9"/>
  <c r="F297" i="9"/>
  <c r="E297" i="9"/>
  <c r="B297" i="9"/>
  <c r="H296" i="9"/>
  <c r="G296" i="9"/>
  <c r="F296" i="9"/>
  <c r="E296" i="9"/>
  <c r="B296" i="9"/>
  <c r="H295" i="9"/>
  <c r="G295" i="9"/>
  <c r="F295" i="9"/>
  <c r="E295" i="9"/>
  <c r="B295" i="9"/>
  <c r="H294" i="9"/>
  <c r="G294" i="9"/>
  <c r="F294" i="9"/>
  <c r="E294" i="9"/>
  <c r="B294" i="9"/>
  <c r="H293" i="9"/>
  <c r="G293" i="9"/>
  <c r="F293" i="9"/>
  <c r="E293" i="9"/>
  <c r="B293" i="9"/>
  <c r="H292" i="9"/>
  <c r="G292" i="9"/>
  <c r="F292" i="9"/>
  <c r="E292" i="9"/>
  <c r="B292" i="9"/>
  <c r="H291" i="9"/>
  <c r="G291" i="9"/>
  <c r="F291" i="9"/>
  <c r="E291" i="9"/>
  <c r="B291" i="9"/>
  <c r="F290" i="9"/>
  <c r="F289" i="9"/>
  <c r="H288" i="9"/>
  <c r="G288" i="9"/>
  <c r="F288" i="9"/>
  <c r="E288" i="9"/>
  <c r="B288" i="9"/>
  <c r="H287" i="9"/>
  <c r="G287" i="9"/>
  <c r="F287" i="9"/>
  <c r="E287" i="9"/>
  <c r="B287" i="9"/>
  <c r="H286" i="9"/>
  <c r="G286" i="9"/>
  <c r="F286" i="9"/>
  <c r="E286" i="9"/>
  <c r="B286" i="9"/>
  <c r="H285" i="9"/>
  <c r="G285" i="9"/>
  <c r="F285" i="9"/>
  <c r="E285" i="9"/>
  <c r="B285" i="9"/>
  <c r="F284" i="9"/>
  <c r="H283" i="9"/>
  <c r="G283" i="9"/>
  <c r="F283" i="9"/>
  <c r="E283" i="9"/>
  <c r="B283" i="9"/>
  <c r="H282" i="9"/>
  <c r="G282" i="9"/>
  <c r="F282" i="9"/>
  <c r="E282" i="9"/>
  <c r="B282" i="9"/>
  <c r="H281" i="9"/>
  <c r="G281" i="9"/>
  <c r="F281" i="9"/>
  <c r="E281" i="9"/>
  <c r="B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D180" i="5"/>
  <c r="F180" i="5" s="1"/>
  <c r="F179" i="5"/>
  <c r="F178" i="5"/>
  <c r="E177" i="5"/>
  <c r="H307"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1" i="9"/>
  <c r="G21" i="9"/>
  <c r="E21" i="9" s="1"/>
  <c r="F152" i="4"/>
  <c r="D407" i="4"/>
  <c r="F298" i="4"/>
  <c r="D408" i="4"/>
  <c r="F350" i="4"/>
  <c r="E408" i="4"/>
  <c r="D403" i="1" s="1"/>
  <c r="D643" i="4"/>
  <c r="F416" i="4"/>
  <c r="D644" i="4"/>
  <c r="F417" i="4"/>
  <c r="E644" i="4"/>
  <c r="D638" i="1" s="1"/>
  <c r="D635" i="4"/>
  <c r="F420" i="4"/>
  <c r="D636" i="4"/>
  <c r="F528" i="4"/>
  <c r="E636" i="4"/>
  <c r="D630" i="1" s="1"/>
  <c r="G143" i="9"/>
  <c r="E143" i="9" s="1"/>
  <c r="B143" i="9" s="1"/>
  <c r="F603" i="4"/>
  <c r="G284" i="9"/>
  <c r="E284" i="9" s="1"/>
  <c r="B284" i="9" s="1"/>
  <c r="G278" i="9"/>
  <c r="E278" i="9" s="1"/>
  <c r="F6" i="5"/>
  <c r="G289" i="9"/>
  <c r="E289" i="9" s="1"/>
  <c r="B289" i="9" s="1"/>
  <c r="F88" i="5"/>
  <c r="G290" i="9"/>
  <c r="E290" i="9" s="1"/>
  <c r="B290" i="9" s="1"/>
  <c r="F149" i="5"/>
  <c r="G307" i="9"/>
  <c r="E307" i="9" s="1"/>
  <c r="B307" i="9" s="1"/>
  <c r="F177" i="5"/>
  <c r="G309" i="9"/>
  <c r="E309" i="9" s="1"/>
  <c r="B309" i="9" s="1"/>
  <c r="F190" i="5"/>
  <c r="G310" i="9"/>
  <c r="E310" i="9" s="1"/>
  <c r="B310" i="9" s="1"/>
  <c r="F206" i="5"/>
  <c r="D141" i="6"/>
  <c r="F5" i="6"/>
  <c r="B315" i="9"/>
  <c r="E314" i="9"/>
  <c r="I10" i="3" s="1"/>
  <c r="D42" i="8"/>
  <c r="H19" i="9"/>
  <c r="E19" i="9" s="1"/>
  <c r="B19"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K1450" i="9" l="1"/>
  <c r="G313" i="9"/>
  <c r="E313" i="9" s="1"/>
  <c r="B313" i="9" s="1"/>
  <c r="I34" i="3"/>
  <c r="C1517" i="1"/>
  <c r="G312" i="9"/>
  <c r="E312" i="9" s="1"/>
  <c r="F141" i="6"/>
  <c r="H28" i="3"/>
  <c r="C1435" i="1"/>
  <c r="G317" i="9"/>
  <c r="E317" i="9" s="1"/>
  <c r="B278" i="9"/>
  <c r="E277" i="9"/>
  <c r="F636" i="4"/>
  <c r="C630" i="1"/>
  <c r="F635" i="4"/>
  <c r="C629" i="1"/>
  <c r="F644" i="4"/>
  <c r="C638" i="1"/>
  <c r="F643" i="4"/>
  <c r="C637" i="1"/>
  <c r="F408" i="4"/>
  <c r="C403" i="1"/>
  <c r="F407" i="4"/>
  <c r="C402" i="1"/>
  <c r="B21"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317" i="9"/>
  <c r="E316" i="9"/>
  <c r="H1435" i="1"/>
  <c r="G1435" i="1"/>
  <c r="H9" i="3"/>
  <c r="B312" i="9"/>
  <c r="E311"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6" i="9"/>
  <c r="E276" i="9" s="1"/>
  <c r="B276" i="9" s="1"/>
  <c r="H635" i="1"/>
  <c r="G635" i="1"/>
  <c r="F645" i="4"/>
  <c r="H18" i="3"/>
  <c r="C639" i="1"/>
  <c r="H639" i="1" l="1"/>
  <c r="G639" i="1"/>
  <c r="H7" i="3"/>
  <c r="H640" i="1"/>
  <c r="G640" i="1"/>
  <c r="J3" i="9" l="1"/>
  <c r="H274" i="9" l="1"/>
  <c r="G274" i="9"/>
  <c r="E274" i="9" s="1"/>
  <c r="M272" i="9"/>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20" i="9"/>
  <c r="F3" i="9" s="1"/>
  <c r="B274" i="9"/>
  <c r="E20" i="9"/>
  <c r="I7" i="3" s="1"/>
  <c r="E3" i="9" l="1"/>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<sst xmlns="http://schemas.openxmlformats.org/spreadsheetml/2006/main" count="4362" uniqueCount="3424">
  <si>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</si>
  <si>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</si>
  <si>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</si>
  <si>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</si>
  <si>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</si>
  <si>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</si>
  <si>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</si>
  <si>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</si>
  <si>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</si>
  <si>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</si>
  <si>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</si>
  <si>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</si>
  <si>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</si>
  <si>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</si>
  <si>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</si>
  <si>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</si>
  <si>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</si>
  <si>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</si>
  <si>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</si>
  <si>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</si>
  <si>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</si>
  <si>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</si>
  <si>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</si>
  <si>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</si>
  <si>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</si>
  <si>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</si>
  <si>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</si>
  <si>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</si>
  <si>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</si>
  <si>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</si>
  <si>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</si>
  <si>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ČEMINAC</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</si>
  <si>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</si>
  <si>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</si>
  <si>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</si>
  <si>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</si>
  <si>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</si>
  <si>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</si>
  <si>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</si>
  <si>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</si>
  <si>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</si>
  <si>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</si>
  <si>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</si>
  <si>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</si>
  <si>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</si>
  <si>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</si>
  <si>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</si>
  <si>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</si>
  <si>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</si>
  <si>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35450 - OPĆINA ČEMINAC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</si>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</sst>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1582483.66</v>
      </c>
      <c r="D2" s="6">
        <f>'PR-RAS'!E6</f>
        <v>1681097.95</v>
      </c>
      <c r="E2" s="6">
        <v>0</v>
      </c>
      <c r="F2" s="6">
        <v>0</v>
      </c>
      <c r="G2" s="7">
        <f t="shared" ref="G2:G264" si="0">(B2/1000)*(C2*1+D2*2)</f>
        <v>4944.6795599999996</v>
      </c>
      <c r="H2" s="7">
        <f t="shared" ref="H2:H264" si="1">ABS(C2-ROUND(C2,0))+ABS(D2-ROUND(D2,0))</f>
        <v>0.39000000013038516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569067.12</v>
      </c>
      <c r="D3" s="1">
        <f>'PR-RAS'!E7</f>
        <v>483451.94</v>
      </c>
      <c r="E3" s="1">
        <v>0</v>
      </c>
      <c r="F3" s="1">
        <v>0</v>
      </c>
      <c r="G3" s="2">
        <f t="shared" si="0"/>
        <v>3071.942</v>
      </c>
      <c r="H3" s="2">
        <f t="shared" si="1"/>
        <v>0.17999999999301508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526741.13</v>
      </c>
      <c r="D4" s="1">
        <f>'PR-RAS'!E8</f>
        <v>466520.1</v>
      </c>
      <c r="E4" s="1">
        <v>0</v>
      </c>
      <c r="F4" s="1">
        <v>0</v>
      </c>
      <c r="G4" s="2">
        <f t="shared" si="0"/>
        <v>4379.3439900000003</v>
      </c>
      <c r="H4" s="2">
        <f t="shared" si="1"/>
        <v>0.22999999998137355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526741.13</v>
      </c>
      <c r="D5" s="1">
        <f>'PR-RAS'!E9</f>
        <v>466520.1</v>
      </c>
      <c r="E5" s="1">
        <v>0</v>
      </c>
      <c r="F5" s="1">
        <v>0</v>
      </c>
      <c r="G5" s="2">
        <f t="shared" si="0"/>
        <v>5839.1253200000001</v>
      </c>
      <c r="H5" s="2">
        <f t="shared" si="1"/>
        <v>0.22999999998137355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39877.210000000006</v>
      </c>
      <c r="D19" s="1">
        <f>'PR-RAS'!E23</f>
        <v>14870.53</v>
      </c>
      <c r="E19" s="1">
        <v>0</v>
      </c>
      <c r="F19" s="1">
        <v>0</v>
      </c>
      <c r="G19" s="2">
        <f t="shared" si="0"/>
        <v>1253.12886</v>
      </c>
      <c r="H19" s="2">
        <f t="shared" si="1"/>
        <v>0.68000000000574801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199.05</v>
      </c>
      <c r="D20" s="1">
        <f>'PR-RAS'!E24</f>
        <v>49</v>
      </c>
      <c r="E20" s="1">
        <v>0</v>
      </c>
      <c r="F20" s="1">
        <v>0</v>
      </c>
      <c r="G20" s="2">
        <f t="shared" si="0"/>
        <v>5.6439500000000002</v>
      </c>
      <c r="H20" s="2">
        <f t="shared" si="1"/>
        <v>5.0000000000011369E-2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39678.160000000003</v>
      </c>
      <c r="D23" s="1">
        <f>'PR-RAS'!E27</f>
        <v>14821.53</v>
      </c>
      <c r="E23" s="1">
        <v>0</v>
      </c>
      <c r="F23" s="1">
        <v>0</v>
      </c>
      <c r="G23" s="2">
        <f t="shared" si="0"/>
        <v>1525.06684</v>
      </c>
      <c r="H23" s="2">
        <f t="shared" si="1"/>
        <v>0.63000000000283762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2448.7800000000002</v>
      </c>
      <c r="D25" s="1">
        <f>'PR-RAS'!E29</f>
        <v>2061.31</v>
      </c>
      <c r="E25" s="1">
        <v>0</v>
      </c>
      <c r="F25" s="1">
        <v>0</v>
      </c>
      <c r="G25" s="2">
        <f t="shared" si="0"/>
        <v>157.71359999999999</v>
      </c>
      <c r="H25" s="2">
        <f t="shared" si="1"/>
        <v>0.52999999999974534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2448.7800000000002</v>
      </c>
      <c r="D27" s="1">
        <f>'PR-RAS'!E31</f>
        <v>2061.31</v>
      </c>
      <c r="E27" s="1">
        <v>0</v>
      </c>
      <c r="F27" s="1">
        <v>0</v>
      </c>
      <c r="G27" s="2">
        <f t="shared" si="0"/>
        <v>170.85639999999998</v>
      </c>
      <c r="H27" s="2">
        <f t="shared" si="1"/>
        <v>0.52999999999974534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400466.91000000003</v>
      </c>
      <c r="D46" s="1">
        <f>'PR-RAS'!E50</f>
        <v>555133.78</v>
      </c>
      <c r="E46" s="1">
        <v>0</v>
      </c>
      <c r="F46" s="1">
        <v>0</v>
      </c>
      <c r="G46" s="2">
        <f t="shared" si="0"/>
        <v>67983.051150000014</v>
      </c>
      <c r="H46" s="2">
        <f t="shared" si="1"/>
        <v>0.30999999993946403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394324.03</v>
      </c>
      <c r="D55" s="1">
        <f>'PR-RAS'!E59</f>
        <v>144166.44</v>
      </c>
      <c r="E55" s="1">
        <v>0</v>
      </c>
      <c r="F55" s="1">
        <v>0</v>
      </c>
      <c r="G55" s="2">
        <f t="shared" si="0"/>
        <v>36863.473140000002</v>
      </c>
      <c r="H55" s="2">
        <f t="shared" si="1"/>
        <v>0.47000000003026798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394324.03</v>
      </c>
      <c r="D56" s="1">
        <f>'PR-RAS'!E60</f>
        <v>55276.44</v>
      </c>
      <c r="E56" s="1">
        <v>0</v>
      </c>
      <c r="F56" s="1">
        <v>0</v>
      </c>
      <c r="G56" s="2">
        <f t="shared" si="0"/>
        <v>27768.230050000002</v>
      </c>
      <c r="H56" s="2">
        <f t="shared" si="1"/>
        <v>0.47000000003026798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88890</v>
      </c>
      <c r="E57" s="1">
        <v>0</v>
      </c>
      <c r="F57" s="1">
        <v>0</v>
      </c>
      <c r="G57" s="2">
        <f t="shared" si="0"/>
        <v>9955.68</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5139.68</v>
      </c>
      <c r="D58" s="1">
        <f>'PR-RAS'!E62</f>
        <v>4094.38</v>
      </c>
      <c r="E58" s="1">
        <v>0</v>
      </c>
      <c r="F58" s="1">
        <v>0</v>
      </c>
      <c r="G58" s="2">
        <f t="shared" si="0"/>
        <v>759.72108000000003</v>
      </c>
      <c r="H58" s="2">
        <f t="shared" si="1"/>
        <v>0.6999999999998181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5139.68</v>
      </c>
      <c r="D59" s="1">
        <f>'PR-RAS'!E63</f>
        <v>4094.38</v>
      </c>
      <c r="E59" s="1">
        <v>0</v>
      </c>
      <c r="F59" s="1">
        <v>0</v>
      </c>
      <c r="G59" s="2">
        <f t="shared" si="0"/>
        <v>773.04952000000003</v>
      </c>
      <c r="H59" s="2">
        <f t="shared" si="1"/>
        <v>0.6999999999998181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354951.36</v>
      </c>
      <c r="E61" s="1">
        <v>0</v>
      </c>
      <c r="F61" s="1">
        <v>0</v>
      </c>
      <c r="G61" s="2">
        <f t="shared" si="0"/>
        <v>42594.163199999995</v>
      </c>
      <c r="H61" s="2">
        <f t="shared" si="1"/>
        <v>0.35999999998603016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354951.36</v>
      </c>
      <c r="E62" s="1">
        <v>0</v>
      </c>
      <c r="F62" s="1">
        <v>0</v>
      </c>
      <c r="G62" s="2">
        <f t="shared" si="0"/>
        <v>43304.065920000001</v>
      </c>
      <c r="H62" s="2">
        <f t="shared" si="1"/>
        <v>0.35999999998603016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1003.2</v>
      </c>
      <c r="D64" s="1">
        <f>'PR-RAS'!E68</f>
        <v>51921.599999999999</v>
      </c>
      <c r="E64" s="1">
        <v>0</v>
      </c>
      <c r="F64" s="1">
        <v>0</v>
      </c>
      <c r="G64" s="2">
        <f t="shared" si="0"/>
        <v>6605.3231999999998</v>
      </c>
      <c r="H64" s="2">
        <f t="shared" si="1"/>
        <v>0.60000000000150067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1003.2</v>
      </c>
      <c r="D65" s="1">
        <f>'PR-RAS'!E69</f>
        <v>51921.599999999999</v>
      </c>
      <c r="E65" s="1">
        <v>0</v>
      </c>
      <c r="F65" s="1">
        <v>0</v>
      </c>
      <c r="G65" s="2">
        <f t="shared" si="0"/>
        <v>6710.1696000000002</v>
      </c>
      <c r="H65" s="2">
        <f t="shared" si="1"/>
        <v>0.60000000000150067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34480.339999999997</v>
      </c>
      <c r="D78" s="1">
        <f>'PR-RAS'!E82</f>
        <v>35224.6</v>
      </c>
      <c r="E78" s="1">
        <v>0</v>
      </c>
      <c r="F78" s="1">
        <v>0</v>
      </c>
      <c r="G78" s="2">
        <f t="shared" si="0"/>
        <v>8079.5745799999995</v>
      </c>
      <c r="H78" s="2">
        <f t="shared" si="1"/>
        <v>0.73999999999796273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185.41</v>
      </c>
      <c r="D79" s="1">
        <f>'PR-RAS'!E83</f>
        <v>887.6</v>
      </c>
      <c r="E79" s="1">
        <v>0</v>
      </c>
      <c r="F79" s="1">
        <v>0</v>
      </c>
      <c r="G79" s="2">
        <f t="shared" si="0"/>
        <v>152.92758000000001</v>
      </c>
      <c r="H79" s="2">
        <f t="shared" si="1"/>
        <v>0.80999999999997385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185.41</v>
      </c>
      <c r="D81" s="1">
        <f>'PR-RAS'!E85</f>
        <v>887.6</v>
      </c>
      <c r="E81" s="1">
        <v>0</v>
      </c>
      <c r="F81" s="1">
        <v>0</v>
      </c>
      <c r="G81" s="2">
        <f t="shared" si="0"/>
        <v>156.84880000000001</v>
      </c>
      <c r="H81" s="2">
        <f t="shared" si="1"/>
        <v>0.80999999999997385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34294.929999999993</v>
      </c>
      <c r="D87" s="1">
        <f>'PR-RAS'!E91</f>
        <v>34337</v>
      </c>
      <c r="E87" s="1">
        <v>0</v>
      </c>
      <c r="F87" s="1">
        <v>0</v>
      </c>
      <c r="G87" s="2">
        <f t="shared" si="0"/>
        <v>8855.3279799999982</v>
      </c>
      <c r="H87" s="2">
        <f t="shared" si="1"/>
        <v>7.0000000006984919E-2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25101.759999999998</v>
      </c>
      <c r="D89" s="1">
        <f>'PR-RAS'!E93</f>
        <v>24644.09</v>
      </c>
      <c r="E89" s="1">
        <v>0</v>
      </c>
      <c r="F89" s="1">
        <v>0</v>
      </c>
      <c r="G89" s="2">
        <f t="shared" si="0"/>
        <v>6546.3147199999994</v>
      </c>
      <c r="H89" s="2">
        <f t="shared" si="1"/>
        <v>0.33000000000174623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5.98</v>
      </c>
      <c r="D90" s="1">
        <f>'PR-RAS'!E94</f>
        <v>50.86</v>
      </c>
      <c r="E90" s="1">
        <v>0</v>
      </c>
      <c r="F90" s="1">
        <v>0</v>
      </c>
      <c r="G90" s="2">
        <f t="shared" si="0"/>
        <v>9.5853000000000002</v>
      </c>
      <c r="H90" s="2">
        <f t="shared" si="1"/>
        <v>0.16000000000000014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8821.74</v>
      </c>
      <c r="D91" s="1">
        <f>'PR-RAS'!E95</f>
        <v>8934.56</v>
      </c>
      <c r="E91" s="1">
        <v>0</v>
      </c>
      <c r="F91" s="1">
        <v>0</v>
      </c>
      <c r="G91" s="2">
        <f t="shared" si="0"/>
        <v>2402.1774</v>
      </c>
      <c r="H91" s="2">
        <f t="shared" si="1"/>
        <v>0.7000000000007276</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365.45</v>
      </c>
      <c r="D93" s="1">
        <f>'PR-RAS'!E97</f>
        <v>707.49</v>
      </c>
      <c r="E93" s="1">
        <v>0</v>
      </c>
      <c r="F93" s="1">
        <v>0</v>
      </c>
      <c r="G93" s="2">
        <f t="shared" si="0"/>
        <v>163.79956000000001</v>
      </c>
      <c r="H93" s="2">
        <f t="shared" si="1"/>
        <v>0.93999999999999773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577883.85</v>
      </c>
      <c r="D102" s="1">
        <f>'PR-RAS'!E106</f>
        <v>594323.43999999994</v>
      </c>
      <c r="E102" s="1">
        <v>0</v>
      </c>
      <c r="F102" s="1">
        <v>0</v>
      </c>
      <c r="G102" s="2">
        <f t="shared" si="0"/>
        <v>178419.60373</v>
      </c>
      <c r="H102" s="2">
        <f t="shared" si="1"/>
        <v>0.58999999996740371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392.23</v>
      </c>
      <c r="D103" s="1">
        <f>'PR-RAS'!E107</f>
        <v>7957.8</v>
      </c>
      <c r="E103" s="1">
        <v>0</v>
      </c>
      <c r="F103" s="1">
        <v>0</v>
      </c>
      <c r="G103" s="2">
        <f t="shared" si="0"/>
        <v>1663.3986599999998</v>
      </c>
      <c r="H103" s="2">
        <f t="shared" si="1"/>
        <v>0.42999999999983629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392.23</v>
      </c>
      <c r="D107" s="1">
        <f>'PR-RAS'!E111</f>
        <v>7957.8</v>
      </c>
      <c r="E107" s="1">
        <v>0</v>
      </c>
      <c r="F107" s="1">
        <v>0</v>
      </c>
      <c r="G107" s="2">
        <f t="shared" si="0"/>
        <v>1728.6299799999999</v>
      </c>
      <c r="H107" s="2">
        <f t="shared" si="1"/>
        <v>0.42999999999983629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33866.99</v>
      </c>
      <c r="D108" s="1">
        <f>'PR-RAS'!E112</f>
        <v>28023.52</v>
      </c>
      <c r="E108" s="1">
        <v>0</v>
      </c>
      <c r="F108" s="1">
        <v>0</v>
      </c>
      <c r="G108" s="2">
        <f t="shared" si="0"/>
        <v>9620.8012099999996</v>
      </c>
      <c r="H108" s="2">
        <f t="shared" si="1"/>
        <v>0.49000000000160071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35.6</v>
      </c>
      <c r="D110" s="1">
        <f>'PR-RAS'!E114</f>
        <v>226.44</v>
      </c>
      <c r="E110" s="1">
        <v>0</v>
      </c>
      <c r="F110" s="1">
        <v>0</v>
      </c>
      <c r="G110" s="2">
        <f t="shared" si="0"/>
        <v>53.244320000000002</v>
      </c>
      <c r="H110" s="2">
        <f t="shared" si="1"/>
        <v>0.83999999999999631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19500.310000000001</v>
      </c>
      <c r="D111" s="1">
        <f>'PR-RAS'!E115</f>
        <v>12010.82</v>
      </c>
      <c r="E111" s="1">
        <v>0</v>
      </c>
      <c r="F111" s="1">
        <v>0</v>
      </c>
      <c r="G111" s="2">
        <f t="shared" si="0"/>
        <v>4787.4144999999999</v>
      </c>
      <c r="H111" s="2">
        <f t="shared" si="1"/>
        <v>0.49000000000160071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14331.08</v>
      </c>
      <c r="D113" s="1">
        <f>'PR-RAS'!E117</f>
        <v>15786.26</v>
      </c>
      <c r="E113" s="1">
        <v>0</v>
      </c>
      <c r="F113" s="1">
        <v>0</v>
      </c>
      <c r="G113" s="2">
        <f t="shared" si="0"/>
        <v>5141.2031999999999</v>
      </c>
      <c r="H113" s="2">
        <f t="shared" si="1"/>
        <v>0.34000000000014552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543624.63</v>
      </c>
      <c r="D116" s="1">
        <f>'PR-RAS'!E120</f>
        <v>558342.12</v>
      </c>
      <c r="E116" s="1">
        <v>0</v>
      </c>
      <c r="F116" s="1">
        <v>0</v>
      </c>
      <c r="G116" s="2">
        <f t="shared" si="0"/>
        <v>190935.52005000002</v>
      </c>
      <c r="H116" s="2">
        <f t="shared" si="1"/>
        <v>0.48999999999068677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35.29</v>
      </c>
      <c r="D117" s="1">
        <f>'PR-RAS'!E121</f>
        <v>643.20000000000005</v>
      </c>
      <c r="E117" s="1">
        <v>0</v>
      </c>
      <c r="F117" s="1">
        <v>0</v>
      </c>
      <c r="G117" s="2">
        <f t="shared" si="0"/>
        <v>153.31604000000002</v>
      </c>
      <c r="H117" s="2">
        <f t="shared" si="1"/>
        <v>0.49000000000004462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543589.34</v>
      </c>
      <c r="D118" s="1">
        <f>'PR-RAS'!E122</f>
        <v>557698.92000000004</v>
      </c>
      <c r="E118" s="1">
        <v>0</v>
      </c>
      <c r="F118" s="1">
        <v>0</v>
      </c>
      <c r="G118" s="2">
        <f t="shared" si="0"/>
        <v>194101.50006000002</v>
      </c>
      <c r="H118" s="2">
        <f t="shared" si="1"/>
        <v>0.41999999992549419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585.44000000000005</v>
      </c>
      <c r="D135" s="1">
        <f>'PR-RAS'!E139</f>
        <v>12964.19</v>
      </c>
      <c r="E135" s="1">
        <v>0</v>
      </c>
      <c r="F135" s="1">
        <v>0</v>
      </c>
      <c r="G135" s="2">
        <f t="shared" si="0"/>
        <v>3552.8518800000002</v>
      </c>
      <c r="H135" s="2">
        <f t="shared" si="1"/>
        <v>0.63000000000056389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585.44000000000005</v>
      </c>
      <c r="D146" s="1">
        <f>'PR-RAS'!E150</f>
        <v>12964.19</v>
      </c>
      <c r="E146" s="1">
        <v>0</v>
      </c>
      <c r="F146" s="1">
        <v>0</v>
      </c>
      <c r="G146" s="2">
        <f t="shared" si="0"/>
        <v>3844.5038999999997</v>
      </c>
      <c r="H146" s="2">
        <f t="shared" si="1"/>
        <v>0.63000000000056389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1227365.5899999999</v>
      </c>
      <c r="D147" s="1">
        <f>'PR-RAS'!E151</f>
        <v>1307188.94</v>
      </c>
      <c r="E147" s="1">
        <v>0</v>
      </c>
      <c r="F147" s="1">
        <v>0</v>
      </c>
      <c r="G147" s="2">
        <f t="shared" si="0"/>
        <v>560894.54661999992</v>
      </c>
      <c r="H147" s="2">
        <f t="shared" si="1"/>
        <v>0.47000000020489097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372728.7</v>
      </c>
      <c r="D148" s="1">
        <f>'PR-RAS'!E152</f>
        <v>479271.20999999996</v>
      </c>
      <c r="E148" s="1">
        <v>0</v>
      </c>
      <c r="F148" s="1">
        <v>0</v>
      </c>
      <c r="G148" s="2">
        <f t="shared" si="0"/>
        <v>195696.85463999998</v>
      </c>
      <c r="H148" s="2">
        <f t="shared" si="1"/>
        <v>0.50999999995110556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321891.77</v>
      </c>
      <c r="D149" s="1">
        <f>'PR-RAS'!E153</f>
        <v>393039.6</v>
      </c>
      <c r="E149" s="1">
        <v>0</v>
      </c>
      <c r="F149" s="1">
        <v>0</v>
      </c>
      <c r="G149" s="2">
        <f t="shared" si="0"/>
        <v>163979.70355999999</v>
      </c>
      <c r="H149" s="2">
        <f t="shared" si="1"/>
        <v>0.63000000000465661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321891.77</v>
      </c>
      <c r="D150" s="1">
        <f>'PR-RAS'!E154</f>
        <v>393039.6</v>
      </c>
      <c r="E150" s="1">
        <v>0</v>
      </c>
      <c r="F150" s="1">
        <v>0</v>
      </c>
      <c r="G150" s="2">
        <f t="shared" si="0"/>
        <v>165087.67452999999</v>
      </c>
      <c r="H150" s="2">
        <f t="shared" si="1"/>
        <v>0.63000000000465661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5400</v>
      </c>
      <c r="D154" s="1">
        <f>'PR-RAS'!E158</f>
        <v>28941.11</v>
      </c>
      <c r="E154" s="1">
        <v>0</v>
      </c>
      <c r="F154" s="1">
        <v>0</v>
      </c>
      <c r="G154" s="2">
        <f t="shared" si="0"/>
        <v>9682.1796599999998</v>
      </c>
      <c r="H154" s="2">
        <f t="shared" si="1"/>
        <v>0.11000000000058208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45436.93</v>
      </c>
      <c r="D155" s="1">
        <f>'PR-RAS'!E159</f>
        <v>57290.5</v>
      </c>
      <c r="E155" s="1">
        <v>0</v>
      </c>
      <c r="F155" s="1">
        <v>0</v>
      </c>
      <c r="G155" s="2">
        <f t="shared" si="0"/>
        <v>24642.76122</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45436.93</v>
      </c>
      <c r="D157" s="1">
        <f>'PR-RAS'!E161</f>
        <v>57290.5</v>
      </c>
      <c r="E157" s="1">
        <v>0</v>
      </c>
      <c r="F157" s="1">
        <v>0</v>
      </c>
      <c r="G157" s="2">
        <f t="shared" si="0"/>
        <v>24962.79708</v>
      </c>
      <c r="H157" s="2">
        <f t="shared" si="1"/>
        <v>0.56999999999970896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446361.07999999996</v>
      </c>
      <c r="D159" s="1">
        <f>'PR-RAS'!E163</f>
        <v>335644.37</v>
      </c>
      <c r="E159" s="1">
        <v>0</v>
      </c>
      <c r="F159" s="1">
        <v>0</v>
      </c>
      <c r="G159" s="2">
        <f t="shared" si="0"/>
        <v>176588.67155999999</v>
      </c>
      <c r="H159" s="2">
        <f t="shared" si="1"/>
        <v>0.44999999995343387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3184.09</v>
      </c>
      <c r="D160" s="1">
        <f>'PR-RAS'!E164</f>
        <v>3304.15</v>
      </c>
      <c r="E160" s="1">
        <v>0</v>
      </c>
      <c r="F160" s="1">
        <v>0</v>
      </c>
      <c r="G160" s="2">
        <f t="shared" si="0"/>
        <v>1556.99001</v>
      </c>
      <c r="H160" s="2">
        <f t="shared" si="1"/>
        <v>0.24000000000023647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60</v>
      </c>
      <c r="E161" s="1">
        <v>0</v>
      </c>
      <c r="F161" s="1">
        <v>0</v>
      </c>
      <c r="G161" s="2">
        <f t="shared" si="0"/>
        <v>19.2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2125.34</v>
      </c>
      <c r="D162" s="1">
        <f>'PR-RAS'!E166</f>
        <v>2082.9</v>
      </c>
      <c r="E162" s="1">
        <v>0</v>
      </c>
      <c r="F162" s="1">
        <v>0</v>
      </c>
      <c r="G162" s="2">
        <f t="shared" si="0"/>
        <v>1012.87354</v>
      </c>
      <c r="H162" s="2">
        <f t="shared" si="1"/>
        <v>0.44000000000005457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1058.75</v>
      </c>
      <c r="D163" s="1">
        <f>'PR-RAS'!E167</f>
        <v>1161.25</v>
      </c>
      <c r="E163" s="1">
        <v>0</v>
      </c>
      <c r="F163" s="1">
        <v>0</v>
      </c>
      <c r="G163" s="2">
        <f t="shared" si="0"/>
        <v>547.76250000000005</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51640.05</v>
      </c>
      <c r="D165" s="1">
        <f>'PR-RAS'!E169</f>
        <v>61678.57</v>
      </c>
      <c r="E165" s="1">
        <v>0</v>
      </c>
      <c r="F165" s="1">
        <v>0</v>
      </c>
      <c r="G165" s="2">
        <f t="shared" si="0"/>
        <v>28699.53916</v>
      </c>
      <c r="H165" s="2">
        <f t="shared" si="1"/>
        <v>0.48000000000320142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8908.2999999999993</v>
      </c>
      <c r="D166" s="1">
        <f>'PR-RAS'!E170</f>
        <v>12553.93</v>
      </c>
      <c r="E166" s="1">
        <v>0</v>
      </c>
      <c r="F166" s="1">
        <v>0</v>
      </c>
      <c r="G166" s="2">
        <f t="shared" si="0"/>
        <v>5612.666400000001</v>
      </c>
      <c r="H166" s="2">
        <f t="shared" si="1"/>
        <v>0.36999999999898137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30777.279999999999</v>
      </c>
      <c r="D168" s="1">
        <f>'PR-RAS'!E172</f>
        <v>33616.61</v>
      </c>
      <c r="E168" s="1">
        <v>0</v>
      </c>
      <c r="F168" s="1">
        <v>0</v>
      </c>
      <c r="G168" s="2">
        <f t="shared" si="0"/>
        <v>16367.753500000001</v>
      </c>
      <c r="H168" s="2">
        <f t="shared" si="1"/>
        <v>0.66999999999825377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10149.82</v>
      </c>
      <c r="D169" s="1">
        <f>'PR-RAS'!E173</f>
        <v>10529.8</v>
      </c>
      <c r="E169" s="1">
        <v>0</v>
      </c>
      <c r="F169" s="1">
        <v>0</v>
      </c>
      <c r="G169" s="2">
        <f t="shared" si="0"/>
        <v>5243.1825600000002</v>
      </c>
      <c r="H169" s="2">
        <f t="shared" si="1"/>
        <v>0.38000000000101863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909.15</v>
      </c>
      <c r="D170" s="1">
        <f>'PR-RAS'!E174</f>
        <v>4715.6899999999996</v>
      </c>
      <c r="E170" s="1">
        <v>0</v>
      </c>
      <c r="F170" s="1">
        <v>0</v>
      </c>
      <c r="G170" s="2">
        <f t="shared" si="0"/>
        <v>1747.5495699999999</v>
      </c>
      <c r="H170" s="2">
        <f t="shared" si="1"/>
        <v>0.46000000000037744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895.5</v>
      </c>
      <c r="D172" s="1">
        <f>'PR-RAS'!E176</f>
        <v>262.54000000000002</v>
      </c>
      <c r="E172" s="1">
        <v>0</v>
      </c>
      <c r="F172" s="1">
        <v>0</v>
      </c>
      <c r="G172" s="2">
        <f t="shared" si="0"/>
        <v>242.91918000000001</v>
      </c>
      <c r="H172" s="2">
        <f t="shared" si="1"/>
        <v>0.95999999999997954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127896.92</v>
      </c>
      <c r="D173" s="1">
        <f>'PR-RAS'!E177</f>
        <v>189260.43000000002</v>
      </c>
      <c r="E173" s="1">
        <v>0</v>
      </c>
      <c r="F173" s="1">
        <v>0</v>
      </c>
      <c r="G173" s="2">
        <f t="shared" si="0"/>
        <v>87103.858160000003</v>
      </c>
      <c r="H173" s="2">
        <f t="shared" si="1"/>
        <v>0.51000000002386514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5019.43</v>
      </c>
      <c r="D174" s="1">
        <f>'PR-RAS'!E178</f>
        <v>9315.6</v>
      </c>
      <c r="E174" s="1">
        <v>0</v>
      </c>
      <c r="F174" s="1">
        <v>0</v>
      </c>
      <c r="G174" s="2">
        <f t="shared" si="0"/>
        <v>4091.55899</v>
      </c>
      <c r="H174" s="2">
        <f t="shared" si="1"/>
        <v>0.82999999999992724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19264.82</v>
      </c>
      <c r="D175" s="1">
        <f>'PR-RAS'!E179</f>
        <v>42929.26</v>
      </c>
      <c r="E175" s="1">
        <v>0</v>
      </c>
      <c r="F175" s="1">
        <v>0</v>
      </c>
      <c r="G175" s="2">
        <f t="shared" si="0"/>
        <v>18291.461159999999</v>
      </c>
      <c r="H175" s="2">
        <f t="shared" si="1"/>
        <v>0.44000000000232831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6775.24</v>
      </c>
      <c r="D176" s="1">
        <f>'PR-RAS'!E180</f>
        <v>11485.05</v>
      </c>
      <c r="E176" s="1">
        <v>0</v>
      </c>
      <c r="F176" s="1">
        <v>0</v>
      </c>
      <c r="G176" s="2">
        <f t="shared" si="0"/>
        <v>5205.4344999999994</v>
      </c>
      <c r="H176" s="2">
        <f t="shared" si="1"/>
        <v>0.28999999999905413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32808.160000000003</v>
      </c>
      <c r="D177" s="1">
        <f>'PR-RAS'!E181</f>
        <v>30421.25</v>
      </c>
      <c r="E177" s="1">
        <v>0</v>
      </c>
      <c r="F177" s="1">
        <v>0</v>
      </c>
      <c r="G177" s="2">
        <f t="shared" si="0"/>
        <v>16482.516159999999</v>
      </c>
      <c r="H177" s="2">
        <f t="shared" si="1"/>
        <v>0.41000000000349246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375</v>
      </c>
      <c r="D178" s="1">
        <f>'PR-RAS'!E182</f>
        <v>1156.25</v>
      </c>
      <c r="E178" s="1">
        <v>0</v>
      </c>
      <c r="F178" s="1">
        <v>0</v>
      </c>
      <c r="G178" s="2">
        <f t="shared" si="0"/>
        <v>475.6875</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7343.98</v>
      </c>
      <c r="D179" s="1">
        <f>'PR-RAS'!E183</f>
        <v>5473.25</v>
      </c>
      <c r="E179" s="1">
        <v>0</v>
      </c>
      <c r="F179" s="1">
        <v>0</v>
      </c>
      <c r="G179" s="2">
        <f t="shared" si="0"/>
        <v>3255.7054399999997</v>
      </c>
      <c r="H179" s="2">
        <f t="shared" si="1"/>
        <v>0.27000000000043656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42233.21</v>
      </c>
      <c r="D180" s="1">
        <f>'PR-RAS'!E184</f>
        <v>73275.48</v>
      </c>
      <c r="E180" s="1">
        <v>0</v>
      </c>
      <c r="F180" s="1">
        <v>0</v>
      </c>
      <c r="G180" s="2">
        <f t="shared" si="0"/>
        <v>33792.366429999995</v>
      </c>
      <c r="H180" s="2">
        <f t="shared" si="1"/>
        <v>0.68999999999505235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3960.91</v>
      </c>
      <c r="D181" s="1">
        <f>'PR-RAS'!E185</f>
        <v>5892.87</v>
      </c>
      <c r="E181" s="1">
        <v>0</v>
      </c>
      <c r="F181" s="1">
        <v>0</v>
      </c>
      <c r="G181" s="2">
        <f t="shared" si="0"/>
        <v>2834.3969999999999</v>
      </c>
      <c r="H181" s="2">
        <f t="shared" si="1"/>
        <v>0.22000000000025466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10116.17</v>
      </c>
      <c r="D182" s="1">
        <f>'PR-RAS'!E186</f>
        <v>9311.42</v>
      </c>
      <c r="E182" s="1">
        <v>0</v>
      </c>
      <c r="F182" s="1">
        <v>0</v>
      </c>
      <c r="G182" s="2">
        <f t="shared" si="0"/>
        <v>5201.7608099999998</v>
      </c>
      <c r="H182" s="2">
        <f t="shared" si="1"/>
        <v>0.59000000000014552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827.94</v>
      </c>
      <c r="E183" s="1">
        <v>0</v>
      </c>
      <c r="F183" s="1">
        <v>0</v>
      </c>
      <c r="G183" s="2">
        <f t="shared" si="0"/>
        <v>301.37016</v>
      </c>
      <c r="H183" s="2">
        <f t="shared" si="1"/>
        <v>5.999999999994543E-2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263640.01999999996</v>
      </c>
      <c r="D184" s="1">
        <f>'PR-RAS'!E188</f>
        <v>80573.279999999999</v>
      </c>
      <c r="E184" s="1">
        <v>0</v>
      </c>
      <c r="F184" s="1">
        <v>0</v>
      </c>
      <c r="G184" s="2">
        <f t="shared" si="0"/>
        <v>77735.944139999992</v>
      </c>
      <c r="H184" s="2">
        <f t="shared" si="1"/>
        <v>0.29999999995925464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15506.45</v>
      </c>
      <c r="D185" s="1">
        <f>'PR-RAS'!E189</f>
        <v>14896.31</v>
      </c>
      <c r="E185" s="1">
        <v>0</v>
      </c>
      <c r="F185" s="1">
        <v>0</v>
      </c>
      <c r="G185" s="2">
        <f t="shared" si="0"/>
        <v>8335.0288799999998</v>
      </c>
      <c r="H185" s="2">
        <f t="shared" si="1"/>
        <v>0.76000000000021828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429.1</v>
      </c>
      <c r="D186" s="1">
        <f>'PR-RAS'!E190</f>
        <v>1493.4</v>
      </c>
      <c r="E186" s="1">
        <v>0</v>
      </c>
      <c r="F186" s="1">
        <v>0</v>
      </c>
      <c r="G186" s="2">
        <f t="shared" si="0"/>
        <v>631.94150000000002</v>
      </c>
      <c r="H186" s="2">
        <f t="shared" si="1"/>
        <v>0.50000000000011369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895.83</v>
      </c>
      <c r="D187" s="1">
        <f>'PR-RAS'!E191</f>
        <v>3918.89</v>
      </c>
      <c r="E187" s="1">
        <v>0</v>
      </c>
      <c r="F187" s="1">
        <v>0</v>
      </c>
      <c r="G187" s="2">
        <f t="shared" si="0"/>
        <v>1624.45146</v>
      </c>
      <c r="H187" s="2">
        <f t="shared" si="1"/>
        <v>0.2800000000000864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3794.49</v>
      </c>
      <c r="D189" s="1">
        <f>'PR-RAS'!E193</f>
        <v>4762.2</v>
      </c>
      <c r="E189" s="1">
        <v>0</v>
      </c>
      <c r="F189" s="1">
        <v>0</v>
      </c>
      <c r="G189" s="2">
        <f t="shared" si="0"/>
        <v>2503.9513200000001</v>
      </c>
      <c r="H189" s="2">
        <f t="shared" si="1"/>
        <v>0.68999999999959982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202743.33</v>
      </c>
      <c r="D190" s="1">
        <f>'PR-RAS'!E194</f>
        <v>23209.759999999998</v>
      </c>
      <c r="E190" s="1">
        <v>0</v>
      </c>
      <c r="F190" s="1">
        <v>0</v>
      </c>
      <c r="G190" s="2">
        <f t="shared" si="0"/>
        <v>47091.778649999993</v>
      </c>
      <c r="H190" s="2">
        <f t="shared" si="1"/>
        <v>0.56999999998879503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40270.82</v>
      </c>
      <c r="D191" s="1">
        <f>'PR-RAS'!E195</f>
        <v>32292.720000000001</v>
      </c>
      <c r="E191" s="1">
        <v>0</v>
      </c>
      <c r="F191" s="1">
        <v>0</v>
      </c>
      <c r="G191" s="2">
        <f t="shared" si="0"/>
        <v>19922.689400000003</v>
      </c>
      <c r="H191" s="2">
        <f t="shared" si="1"/>
        <v>0.45999999999912689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26452.99</v>
      </c>
      <c r="D192" s="1">
        <f>'PR-RAS'!E196</f>
        <v>27201.93</v>
      </c>
      <c r="E192" s="1">
        <v>0</v>
      </c>
      <c r="F192" s="1">
        <v>0</v>
      </c>
      <c r="G192" s="2">
        <f t="shared" si="0"/>
        <v>15443.658350000002</v>
      </c>
      <c r="H192" s="2">
        <f t="shared" si="1"/>
        <v>7.9999999998108251E-2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23943.29</v>
      </c>
      <c r="D198" s="1">
        <f>'PR-RAS'!E202</f>
        <v>23391.71</v>
      </c>
      <c r="E198" s="1">
        <v>0</v>
      </c>
      <c r="F198" s="1">
        <v>0</v>
      </c>
      <c r="G198" s="2">
        <f t="shared" si="0"/>
        <v>13933.161869999998</v>
      </c>
      <c r="H198" s="2">
        <f t="shared" si="1"/>
        <v>0.58000000000174623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23943.29</v>
      </c>
      <c r="D201" s="1">
        <f>'PR-RAS'!E205</f>
        <v>23391.71</v>
      </c>
      <c r="E201" s="1">
        <v>0</v>
      </c>
      <c r="F201" s="1">
        <v>0</v>
      </c>
      <c r="G201" s="2">
        <f t="shared" si="0"/>
        <v>14145.341999999999</v>
      </c>
      <c r="H201" s="2">
        <f t="shared" si="1"/>
        <v>0.58000000000174623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2509.6999999999998</v>
      </c>
      <c r="D206" s="1">
        <f>'PR-RAS'!E210</f>
        <v>3810.22</v>
      </c>
      <c r="E206" s="1">
        <v>0</v>
      </c>
      <c r="F206" s="1">
        <v>0</v>
      </c>
      <c r="G206" s="2">
        <f t="shared" si="0"/>
        <v>2076.6786999999999</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2453.1999999999998</v>
      </c>
      <c r="D207" s="1">
        <f>'PR-RAS'!E211</f>
        <v>3070.91</v>
      </c>
      <c r="E207" s="1">
        <v>0</v>
      </c>
      <c r="F207" s="1">
        <v>0</v>
      </c>
      <c r="G207" s="2">
        <f t="shared" si="0"/>
        <v>1770.57412</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56.5</v>
      </c>
      <c r="D209" s="1">
        <f>'PR-RAS'!E213</f>
        <v>739.31</v>
      </c>
      <c r="E209" s="1">
        <v>0</v>
      </c>
      <c r="F209" s="1">
        <v>0</v>
      </c>
      <c r="G209" s="2">
        <f t="shared" si="0"/>
        <v>319.30495999999994</v>
      </c>
      <c r="H209" s="2">
        <f t="shared" si="1"/>
        <v>0.80999999999994543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5908.5</v>
      </c>
      <c r="D211" s="1">
        <f>'PR-RAS'!E215</f>
        <v>0</v>
      </c>
      <c r="E211" s="1">
        <v>0</v>
      </c>
      <c r="F211" s="1">
        <v>0</v>
      </c>
      <c r="G211" s="2">
        <f t="shared" si="0"/>
        <v>1240.7849999999999</v>
      </c>
      <c r="H211" s="2">
        <f t="shared" si="1"/>
        <v>0.5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5908.5</v>
      </c>
      <c r="D212" s="1">
        <f>'PR-RAS'!E216</f>
        <v>0</v>
      </c>
      <c r="E212" s="1">
        <v>0</v>
      </c>
      <c r="F212" s="1">
        <v>0</v>
      </c>
      <c r="G212" s="2">
        <f t="shared" si="0"/>
        <v>1246.6934999999999</v>
      </c>
      <c r="H212" s="2">
        <f t="shared" si="1"/>
        <v>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5908.5</v>
      </c>
      <c r="D214" s="1">
        <f>'PR-RAS'!E218</f>
        <v>0</v>
      </c>
      <c r="E214" s="1">
        <v>0</v>
      </c>
      <c r="F214" s="1">
        <v>0</v>
      </c>
      <c r="G214" s="2">
        <f t="shared" si="0"/>
        <v>1258.5104999999999</v>
      </c>
      <c r="H214" s="2">
        <f t="shared" si="1"/>
        <v>0.5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105169.8</v>
      </c>
      <c r="D220" s="1">
        <f>'PR-RAS'!E224</f>
        <v>119573.97</v>
      </c>
      <c r="E220" s="1">
        <v>0</v>
      </c>
      <c r="F220" s="1">
        <v>0</v>
      </c>
      <c r="G220" s="2">
        <f t="shared" si="0"/>
        <v>75405.585059999998</v>
      </c>
      <c r="H220" s="2">
        <f t="shared" si="1"/>
        <v>0.22999999999592546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105169.8</v>
      </c>
      <c r="D236" s="1">
        <f>'PR-RAS'!E240</f>
        <v>119573.97</v>
      </c>
      <c r="E236" s="1">
        <v>0</v>
      </c>
      <c r="F236" s="1">
        <v>0</v>
      </c>
      <c r="G236" s="2">
        <f t="shared" si="0"/>
        <v>80914.66889999999</v>
      </c>
      <c r="H236" s="2">
        <f t="shared" si="1"/>
        <v>0.22999999999592546</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105169.8</v>
      </c>
      <c r="D237" s="1">
        <f>'PR-RAS'!E241</f>
        <v>119573.97</v>
      </c>
      <c r="E237" s="1">
        <v>0</v>
      </c>
      <c r="F237" s="1">
        <v>0</v>
      </c>
      <c r="G237" s="2">
        <f t="shared" si="0"/>
        <v>81258.986639999988</v>
      </c>
      <c r="H237" s="2">
        <f t="shared" si="1"/>
        <v>0.22999999999592546</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187334.65</v>
      </c>
      <c r="D248" s="1">
        <f>'PR-RAS'!E252</f>
        <v>222371.63</v>
      </c>
      <c r="E248" s="1">
        <v>0</v>
      </c>
      <c r="F248" s="1">
        <v>0</v>
      </c>
      <c r="G248" s="2">
        <f t="shared" si="0"/>
        <v>156123.24377</v>
      </c>
      <c r="H248" s="2">
        <f t="shared" si="1"/>
        <v>0.72000000000116415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187334.65</v>
      </c>
      <c r="D255" s="1">
        <f>'PR-RAS'!E259</f>
        <v>222371.63</v>
      </c>
      <c r="E255" s="1">
        <v>0</v>
      </c>
      <c r="F255" s="1">
        <v>0</v>
      </c>
      <c r="G255" s="2">
        <f t="shared" si="0"/>
        <v>160547.78914000001</v>
      </c>
      <c r="H255" s="2">
        <f t="shared" si="1"/>
        <v>0.72000000000116415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175927.08</v>
      </c>
      <c r="D256" s="1">
        <f>'PR-RAS'!E260</f>
        <v>172221.29</v>
      </c>
      <c r="E256" s="1">
        <v>0</v>
      </c>
      <c r="F256" s="1">
        <v>0</v>
      </c>
      <c r="G256" s="2">
        <f t="shared" si="0"/>
        <v>132694.26330000002</v>
      </c>
      <c r="H256" s="2">
        <f t="shared" si="1"/>
        <v>0.36999999999534339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11407.57</v>
      </c>
      <c r="D257" s="1">
        <f>'PR-RAS'!E261</f>
        <v>50150.34</v>
      </c>
      <c r="E257" s="1">
        <v>0</v>
      </c>
      <c r="F257" s="1">
        <v>0</v>
      </c>
      <c r="G257" s="2">
        <f t="shared" si="0"/>
        <v>28597.312000000002</v>
      </c>
      <c r="H257" s="2">
        <f t="shared" si="1"/>
        <v>0.76999999999679858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83409.87</v>
      </c>
      <c r="D259" s="1">
        <f>'PR-RAS'!E263</f>
        <v>123125.83</v>
      </c>
      <c r="E259" s="1">
        <v>0</v>
      </c>
      <c r="F259" s="1">
        <v>0</v>
      </c>
      <c r="G259" s="2">
        <f t="shared" si="0"/>
        <v>85052.674740000017</v>
      </c>
      <c r="H259" s="2">
        <f t="shared" si="1"/>
        <v>0.30000000000291038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83409.87</v>
      </c>
      <c r="D260" s="1">
        <f>'PR-RAS'!E264</f>
        <v>123125.83</v>
      </c>
      <c r="E260" s="1">
        <v>0</v>
      </c>
      <c r="F260" s="1">
        <v>0</v>
      </c>
      <c r="G260" s="2">
        <f t="shared" si="0"/>
        <v>85382.336270000014</v>
      </c>
      <c r="H260" s="2">
        <f t="shared" si="1"/>
        <v>0.30000000000291038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83409.87</v>
      </c>
      <c r="D261" s="1">
        <f>'PR-RAS'!E265</f>
        <v>123125.83</v>
      </c>
      <c r="E261" s="1">
        <v>0</v>
      </c>
      <c r="F261" s="1">
        <v>0</v>
      </c>
      <c r="G261" s="2">
        <f t="shared" si="0"/>
        <v>85711.997800000012</v>
      </c>
      <c r="H261" s="2">
        <f t="shared" si="1"/>
        <v>0.30000000000291038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1227365.5899999999</v>
      </c>
      <c r="D285" s="1">
        <f>'PR-RAS'!E289</f>
        <v>1307188.94</v>
      </c>
      <c r="E285" s="1">
        <v>0</v>
      </c>
      <c r="F285" s="1">
        <v>0</v>
      </c>
      <c r="G285" s="2">
        <f t="shared" si="8"/>
        <v>1091055.1454799997</v>
      </c>
      <c r="H285" s="2">
        <f t="shared" si="9"/>
        <v>0.47000000020489097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355118.07000000007</v>
      </c>
      <c r="D286" s="1">
        <f>'PR-RAS'!E290</f>
        <v>373909.01</v>
      </c>
      <c r="E286" s="1">
        <v>0</v>
      </c>
      <c r="F286" s="1">
        <v>0</v>
      </c>
      <c r="G286" s="2">
        <f t="shared" si="8"/>
        <v>314336.78564999998</v>
      </c>
      <c r="H286" s="2">
        <f t="shared" si="9"/>
        <v>8.0000000074505806E-2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4288873.41</v>
      </c>
      <c r="D288" s="1">
        <f>'PR-RAS'!E292</f>
        <v>4908221.55</v>
      </c>
      <c r="E288" s="1">
        <v>0</v>
      </c>
      <c r="F288" s="1">
        <v>0</v>
      </c>
      <c r="G288" s="2">
        <f t="shared" si="8"/>
        <v>4048225.8383699995</v>
      </c>
      <c r="H288" s="2">
        <f t="shared" si="9"/>
        <v>0.86000000033527613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879938.51</v>
      </c>
      <c r="D290" s="1">
        <f>'PR-RAS'!E294</f>
        <v>419304.47</v>
      </c>
      <c r="E290" s="1">
        <v>0</v>
      </c>
      <c r="F290" s="1">
        <v>0</v>
      </c>
      <c r="G290" s="2">
        <f t="shared" si="8"/>
        <v>496660.21304999996</v>
      </c>
      <c r="H290" s="2">
        <f t="shared" si="9"/>
        <v>0.9599999999627471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53126.02</v>
      </c>
      <c r="D293" s="1">
        <f>'PR-RAS'!E298</f>
        <v>12812.83</v>
      </c>
      <c r="E293" s="1">
        <v>0</v>
      </c>
      <c r="F293" s="1">
        <v>0</v>
      </c>
      <c r="G293" s="2">
        <f t="shared" si="8"/>
        <v>22995.490559999995</v>
      </c>
      <c r="H293" s="2">
        <f t="shared" si="9"/>
        <v>0.18999999999687134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48839.34</v>
      </c>
      <c r="D294" s="1">
        <f>'PR-RAS'!E299</f>
        <v>12812.83</v>
      </c>
      <c r="E294" s="1">
        <v>0</v>
      </c>
      <c r="F294" s="1">
        <v>0</v>
      </c>
      <c r="G294" s="2">
        <f t="shared" si="8"/>
        <v>21818.244999999999</v>
      </c>
      <c r="H294" s="2">
        <f t="shared" si="9"/>
        <v>0.5099999999965803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48839.34</v>
      </c>
      <c r="D295" s="1">
        <f>'PR-RAS'!E300</f>
        <v>12812.83</v>
      </c>
      <c r="E295" s="1">
        <v>0</v>
      </c>
      <c r="F295" s="1">
        <v>0</v>
      </c>
      <c r="G295" s="2">
        <f t="shared" si="8"/>
        <v>21892.71</v>
      </c>
      <c r="H295" s="2">
        <f t="shared" si="9"/>
        <v>0.5099999999965803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48839.34</v>
      </c>
      <c r="D296" s="1">
        <f>'PR-RAS'!E301</f>
        <v>12812.83</v>
      </c>
      <c r="E296" s="1">
        <v>0</v>
      </c>
      <c r="F296" s="1">
        <v>0</v>
      </c>
      <c r="G296" s="2">
        <f t="shared" si="8"/>
        <v>21967.174999999999</v>
      </c>
      <c r="H296" s="2">
        <f t="shared" si="9"/>
        <v>0.5099999999965803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4286.68</v>
      </c>
      <c r="D306" s="1">
        <f>'PR-RAS'!E311</f>
        <v>0</v>
      </c>
      <c r="E306" s="1">
        <v>0</v>
      </c>
      <c r="F306" s="1">
        <v>0</v>
      </c>
      <c r="G306" s="2">
        <f t="shared" si="8"/>
        <v>1307.4374</v>
      </c>
      <c r="H306" s="2">
        <f t="shared" si="9"/>
        <v>0.31999999999970896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4286.68</v>
      </c>
      <c r="D307" s="1">
        <f>'PR-RAS'!E312</f>
        <v>0</v>
      </c>
      <c r="E307" s="1">
        <v>0</v>
      </c>
      <c r="F307" s="1">
        <v>0</v>
      </c>
      <c r="G307" s="2">
        <f t="shared" si="8"/>
        <v>1311.72408</v>
      </c>
      <c r="H307" s="2">
        <f t="shared" si="9"/>
        <v>0.31999999999970896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4286.68</v>
      </c>
      <c r="D308" s="1">
        <f>'PR-RAS'!E313</f>
        <v>0</v>
      </c>
      <c r="E308" s="1">
        <v>0</v>
      </c>
      <c r="F308" s="1">
        <v>0</v>
      </c>
      <c r="G308" s="2">
        <f t="shared" si="8"/>
        <v>1316.0107600000001</v>
      </c>
      <c r="H308" s="2">
        <f t="shared" si="9"/>
        <v>0.31999999999970896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15652.24</v>
      </c>
      <c r="D345" s="1">
        <f>'PR-RAS'!E350</f>
        <v>478419.17000000004</v>
      </c>
      <c r="E345" s="1">
        <v>0</v>
      </c>
      <c r="F345" s="1">
        <v>0</v>
      </c>
      <c r="G345" s="2">
        <f t="shared" si="8"/>
        <v>334536.75952000002</v>
      </c>
      <c r="H345" s="2">
        <f t="shared" si="9"/>
        <v>0.41000000004169124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15652.24</v>
      </c>
      <c r="D358" s="1">
        <f>'PR-RAS'!E363</f>
        <v>478419.17000000004</v>
      </c>
      <c r="E358" s="1">
        <v>0</v>
      </c>
      <c r="F358" s="1">
        <v>0</v>
      </c>
      <c r="G358" s="2">
        <f t="shared" si="8"/>
        <v>347179.13706000004</v>
      </c>
      <c r="H358" s="2">
        <f t="shared" si="9"/>
        <v>0.41000000004169124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3125</v>
      </c>
      <c r="D359" s="1">
        <f>'PR-RAS'!E364</f>
        <v>462143.65</v>
      </c>
      <c r="E359" s="1">
        <v>0</v>
      </c>
      <c r="F359" s="1">
        <v>0</v>
      </c>
      <c r="G359" s="2">
        <f t="shared" si="8"/>
        <v>332013.60340000002</v>
      </c>
      <c r="H359" s="2">
        <f t="shared" si="9"/>
        <v>0.34999999997671694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178942.48</v>
      </c>
      <c r="E362" s="1">
        <v>0</v>
      </c>
      <c r="F362" s="1">
        <v>0</v>
      </c>
      <c r="G362" s="2">
        <f t="shared" si="8"/>
        <v>129196.47056</v>
      </c>
      <c r="H362" s="2">
        <f t="shared" si="9"/>
        <v>0.48000000001047738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3125</v>
      </c>
      <c r="D363" s="1">
        <f>'PR-RAS'!E368</f>
        <v>283201.17</v>
      </c>
      <c r="E363" s="1">
        <v>0</v>
      </c>
      <c r="F363" s="1">
        <v>0</v>
      </c>
      <c r="G363" s="2">
        <f t="shared" si="8"/>
        <v>206168.89708</v>
      </c>
      <c r="H363" s="2">
        <f t="shared" si="9"/>
        <v>0.16999999998370185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12527.24</v>
      </c>
      <c r="D364" s="1">
        <f>'PR-RAS'!E369</f>
        <v>16275.52</v>
      </c>
      <c r="E364" s="1">
        <v>0</v>
      </c>
      <c r="F364" s="1">
        <v>0</v>
      </c>
      <c r="G364" s="2">
        <f t="shared" si="8"/>
        <v>16363.415639999999</v>
      </c>
      <c r="H364" s="2">
        <f t="shared" si="9"/>
        <v>0.71999999999934516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2060</v>
      </c>
      <c r="D365" s="1">
        <f>'PR-RAS'!E370</f>
        <v>8784.09</v>
      </c>
      <c r="E365" s="1">
        <v>0</v>
      </c>
      <c r="F365" s="1">
        <v>0</v>
      </c>
      <c r="G365" s="2">
        <f t="shared" si="8"/>
        <v>7144.6575199999997</v>
      </c>
      <c r="H365" s="2">
        <f t="shared" si="9"/>
        <v>9.0000000000145519E-2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10467.24</v>
      </c>
      <c r="D371" s="1">
        <f>'PR-RAS'!E376</f>
        <v>7491.43</v>
      </c>
      <c r="E371" s="1">
        <v>0</v>
      </c>
      <c r="F371" s="1">
        <v>0</v>
      </c>
      <c r="G371" s="2">
        <f t="shared" si="8"/>
        <v>9416.5369999999984</v>
      </c>
      <c r="H371" s="2">
        <f t="shared" si="9"/>
        <v>0.67000000000007276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37473.78</v>
      </c>
      <c r="D402" s="1">
        <f>'PR-RAS'!E407</f>
        <v>0</v>
      </c>
      <c r="E402" s="1">
        <v>0</v>
      </c>
      <c r="F402" s="1">
        <v>0</v>
      </c>
      <c r="G402" s="2">
        <f t="shared" si="8"/>
        <v>15026.985780000001</v>
      </c>
      <c r="H402" s="2">
        <f t="shared" si="9"/>
        <v>0.22000000000116415</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465606.34</v>
      </c>
      <c r="E403" s="1">
        <v>0</v>
      </c>
      <c r="F403" s="1">
        <v>0</v>
      </c>
      <c r="G403" s="2">
        <f t="shared" si="8"/>
        <v>374347.49736000004</v>
      </c>
      <c r="H403" s="2">
        <f t="shared" si="9"/>
        <v>0.34000000002561137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5262334.9400000004</v>
      </c>
      <c r="D405" s="1">
        <f>'PR-RAS'!E410</f>
        <v>5531183.0099999998</v>
      </c>
      <c r="E405" s="1">
        <v>0</v>
      </c>
      <c r="F405" s="1">
        <v>0</v>
      </c>
      <c r="G405" s="2">
        <f t="shared" si="8"/>
        <v>6595179.1878400007</v>
      </c>
      <c r="H405" s="2">
        <f t="shared" si="9"/>
        <v>6.9999999366700649E-2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83051.070000000007</v>
      </c>
      <c r="D406" s="1">
        <f>'PR-RAS'!E411</f>
        <v>111680.7</v>
      </c>
      <c r="E406" s="1">
        <v>0</v>
      </c>
      <c r="F406" s="1">
        <v>0</v>
      </c>
      <c r="G406" s="2">
        <f t="shared" si="8"/>
        <v>124097.05034999999</v>
      </c>
      <c r="H406" s="2">
        <f t="shared" si="9"/>
        <v>0.3700000000098953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1635609.68</v>
      </c>
      <c r="D407" s="1">
        <f>'PR-RAS'!E412</f>
        <v>1693910.78</v>
      </c>
      <c r="E407" s="1">
        <v>0</v>
      </c>
      <c r="F407" s="1">
        <v>0</v>
      </c>
      <c r="G407" s="2">
        <f t="shared" si="8"/>
        <v>2039513.0834400002</v>
      </c>
      <c r="H407" s="2">
        <f t="shared" si="9"/>
        <v>0.5400000000372529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1243017.8299999998</v>
      </c>
      <c r="D408" s="1">
        <f>'PR-RAS'!E413</f>
        <v>1785608.1099999999</v>
      </c>
      <c r="E408" s="1">
        <v>0</v>
      </c>
      <c r="F408" s="1">
        <v>0</v>
      </c>
      <c r="G408" s="2">
        <f t="shared" si="8"/>
        <v>1959393.2583499998</v>
      </c>
      <c r="H408" s="2">
        <f t="shared" si="9"/>
        <v>0.28000000002793968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392591.85000000009</v>
      </c>
      <c r="D409" s="1">
        <f>'PR-RAS'!E414</f>
        <v>0</v>
      </c>
      <c r="E409" s="1">
        <v>0</v>
      </c>
      <c r="F409" s="1">
        <v>0</v>
      </c>
      <c r="G409" s="2">
        <f t="shared" si="8"/>
        <v>160177.47480000003</v>
      </c>
      <c r="H409" s="2">
        <f t="shared" si="9"/>
        <v>0.14999999990686774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91697.329999999842</v>
      </c>
      <c r="E410" s="1">
        <v>0</v>
      </c>
      <c r="F410" s="1">
        <v>0</v>
      </c>
      <c r="G410" s="2">
        <f t="shared" si="8"/>
        <v>75008.415939999861</v>
      </c>
      <c r="H410" s="2">
        <f t="shared" si="9"/>
        <v>0.32999999984167516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973461.53000000026</v>
      </c>
      <c r="D412" s="1">
        <f>'PR-RAS'!E417</f>
        <v>622961.46</v>
      </c>
      <c r="E412" s="1">
        <v>0</v>
      </c>
      <c r="F412" s="1">
        <v>0</v>
      </c>
      <c r="G412" s="2">
        <f t="shared" si="8"/>
        <v>912167.00895000005</v>
      </c>
      <c r="H412" s="2">
        <f t="shared" si="9"/>
        <v>0.92999999970197678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962989.58000000007</v>
      </c>
      <c r="D413" s="1">
        <f>'PR-RAS'!E418</f>
        <v>530985.16999999993</v>
      </c>
      <c r="E413" s="1">
        <v>0</v>
      </c>
      <c r="F413" s="1">
        <v>0</v>
      </c>
      <c r="G413" s="2">
        <f t="shared" si="8"/>
        <v>834283.48703999992</v>
      </c>
      <c r="H413" s="2">
        <f t="shared" si="9"/>
        <v>0.58999999985098839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8124.3200000000006</v>
      </c>
      <c r="D522" s="1">
        <f>'PR-RAS'!E528</f>
        <v>96331.7</v>
      </c>
      <c r="E522" s="1">
        <v>0</v>
      </c>
      <c r="F522" s="1">
        <v>0</v>
      </c>
      <c r="G522" s="2">
        <f t="shared" ref="G522:G809" si="10">(B522/1000)*(C522*1+D522*2)</f>
        <v>104610.40212</v>
      </c>
      <c r="H522" s="2">
        <f t="shared" ref="H522:H809" si="11">ABS(C522-ROUND(C522,0))+ABS(D522-ROUND(D522,0))</f>
        <v>0.62000000000352884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8124.3200000000006</v>
      </c>
      <c r="D587" s="1">
        <f>'PR-RAS'!E593</f>
        <v>96331.7</v>
      </c>
      <c r="E587" s="1">
        <v>0</v>
      </c>
      <c r="F587" s="1">
        <v>0</v>
      </c>
      <c r="G587" s="2">
        <f t="shared" si="10"/>
        <v>117661.60391999999</v>
      </c>
      <c r="H587" s="2">
        <f t="shared" si="11"/>
        <v>0.62000000000352884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1395.76</v>
      </c>
      <c r="D599" s="1">
        <f>'PR-RAS'!E605</f>
        <v>94598.66</v>
      </c>
      <c r="E599" s="1">
        <v>0</v>
      </c>
      <c r="F599" s="1">
        <v>0</v>
      </c>
      <c r="G599" s="2">
        <f t="shared" si="10"/>
        <v>113974.66184</v>
      </c>
      <c r="H599" s="2">
        <f t="shared" si="11"/>
        <v>0.57999999999651664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94598.66</v>
      </c>
      <c r="E600" s="1">
        <v>0</v>
      </c>
      <c r="F600" s="1">
        <v>0</v>
      </c>
      <c r="G600" s="2">
        <f t="shared" si="10"/>
        <v>113329.19468</v>
      </c>
      <c r="H600" s="2">
        <f t="shared" si="11"/>
        <v>0.33999999999650754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1395.76</v>
      </c>
      <c r="D602" s="1">
        <f>'PR-RAS'!E608</f>
        <v>0</v>
      </c>
      <c r="E602" s="1">
        <v>0</v>
      </c>
      <c r="F602" s="1">
        <v>0</v>
      </c>
      <c r="G602" s="2">
        <f t="shared" si="10"/>
        <v>838.85176000000001</v>
      </c>
      <c r="H602" s="2">
        <f t="shared" si="11"/>
        <v>0.24000000000000909</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6728.56</v>
      </c>
      <c r="D611" s="1">
        <f>'PR-RAS'!E617</f>
        <v>1733.04</v>
      </c>
      <c r="E611" s="1">
        <v>0</v>
      </c>
      <c r="F611" s="1">
        <v>0</v>
      </c>
      <c r="G611" s="2">
        <f t="shared" si="10"/>
        <v>6218.7303999999995</v>
      </c>
      <c r="H611" s="2">
        <f t="shared" si="11"/>
        <v>0.47999999999956344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6728.56</v>
      </c>
      <c r="D612" s="1">
        <f>'PR-RAS'!E618</f>
        <v>1733.04</v>
      </c>
      <c r="E612" s="1">
        <v>0</v>
      </c>
      <c r="F612" s="1">
        <v>0</v>
      </c>
      <c r="G612" s="2">
        <f t="shared" si="10"/>
        <v>6228.9250399999992</v>
      </c>
      <c r="H612" s="2">
        <f t="shared" si="11"/>
        <v>0.47999999999956344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8124.3200000000006</v>
      </c>
      <c r="D630" s="1">
        <f>'PR-RAS'!E636</f>
        <v>96331.7</v>
      </c>
      <c r="E630" s="1">
        <v>0</v>
      </c>
      <c r="F630" s="1">
        <v>0</v>
      </c>
      <c r="G630" s="2">
        <f t="shared" si="10"/>
        <v>126295.47588</v>
      </c>
      <c r="H630" s="2">
        <f t="shared" si="11"/>
        <v>0.62000000000352884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1448455.29</v>
      </c>
      <c r="D631" s="1">
        <f>'PR-RAS'!E637</f>
        <v>1430992.52</v>
      </c>
      <c r="E631" s="1">
        <v>0</v>
      </c>
      <c r="F631" s="1">
        <v>0</v>
      </c>
      <c r="G631" s="2">
        <f t="shared" si="10"/>
        <v>2715577.4079</v>
      </c>
      <c r="H631" s="2">
        <f t="shared" si="11"/>
        <v>0.77000000001862645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1635609.68</v>
      </c>
      <c r="D633" s="1">
        <f>'PR-RAS'!E639</f>
        <v>1693910.78</v>
      </c>
      <c r="E633" s="1">
        <v>0</v>
      </c>
      <c r="F633" s="1">
        <v>0</v>
      </c>
      <c r="G633" s="2">
        <f t="shared" si="10"/>
        <v>3174808.5436800001</v>
      </c>
      <c r="H633" s="2">
        <f t="shared" si="11"/>
        <v>0.5400000000372529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1251142.1499999999</v>
      </c>
      <c r="D634" s="1">
        <f>'PR-RAS'!E640</f>
        <v>1881939.8099999998</v>
      </c>
      <c r="E634" s="1">
        <v>0</v>
      </c>
      <c r="F634" s="1">
        <v>0</v>
      </c>
      <c r="G634" s="2">
        <f t="shared" si="10"/>
        <v>3174508.7804099997</v>
      </c>
      <c r="H634" s="2">
        <f t="shared" si="11"/>
        <v>0.34000000008381903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384467.53</v>
      </c>
      <c r="D635" s="1">
        <f>'PR-RAS'!E641</f>
        <v>0</v>
      </c>
      <c r="E635" s="1">
        <v>0</v>
      </c>
      <c r="F635" s="1">
        <v>0</v>
      </c>
      <c r="G635" s="2">
        <f t="shared" si="10"/>
        <v>243752.41402000003</v>
      </c>
      <c r="H635" s="2">
        <f t="shared" si="11"/>
        <v>0.46999999997206032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188029.0299999998</v>
      </c>
      <c r="E636" s="1">
        <v>0</v>
      </c>
      <c r="F636" s="1">
        <v>0</v>
      </c>
      <c r="G636" s="2">
        <f t="shared" si="10"/>
        <v>238796.86809999973</v>
      </c>
      <c r="H636" s="2">
        <f t="shared" si="11"/>
        <v>2.9999999795109034E-2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474993.75999999978</v>
      </c>
      <c r="D637" s="1">
        <f>'PR-RAS'!E643</f>
        <v>808031.06</v>
      </c>
      <c r="E637" s="1">
        <v>0</v>
      </c>
      <c r="F637" s="1">
        <v>0</v>
      </c>
      <c r="G637" s="2">
        <f t="shared" si="10"/>
        <v>1329911.5396799999</v>
      </c>
      <c r="H637" s="2">
        <f t="shared" si="11"/>
        <v>0.30000000027939677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859461.2899999998</v>
      </c>
      <c r="D639" s="1">
        <f>'PR-RAS'!E645</f>
        <v>620002.03000000026</v>
      </c>
      <c r="E639" s="1">
        <v>0</v>
      </c>
      <c r="F639" s="1">
        <v>0</v>
      </c>
      <c r="G639" s="2">
        <f t="shared" si="10"/>
        <v>1339458.8933000003</v>
      </c>
      <c r="H639" s="2">
        <f t="shared" si="11"/>
        <v>0.32000000006519258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546767.73</v>
      </c>
      <c r="D642" s="1">
        <f>'PR-RAS'!E649</f>
        <v>1011324.28</v>
      </c>
      <c r="E642" s="1">
        <v>0</v>
      </c>
      <c r="F642" s="1">
        <v>0</v>
      </c>
      <c r="G642" s="2">
        <f t="shared" si="10"/>
        <v>1646995.84189</v>
      </c>
      <c r="H642" s="2">
        <f t="shared" si="11"/>
        <v>0.55000000004656613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1752311.31</v>
      </c>
      <c r="D643" s="1">
        <f>'PR-RAS'!E650</f>
        <v>1950683.69</v>
      </c>
      <c r="E643" s="1">
        <v>0</v>
      </c>
      <c r="F643" s="1">
        <v>0</v>
      </c>
      <c r="G643" s="2">
        <f t="shared" si="10"/>
        <v>3629661.7189799999</v>
      </c>
      <c r="H643" s="2">
        <f t="shared" si="11"/>
        <v>0.62000000011175871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1359035.92</v>
      </c>
      <c r="D644" s="1">
        <f>'PR-RAS'!E651</f>
        <v>2104532.54</v>
      </c>
      <c r="E644" s="1">
        <v>0</v>
      </c>
      <c r="F644" s="1">
        <v>0</v>
      </c>
      <c r="G644" s="2">
        <f t="shared" si="10"/>
        <v>3580288.943</v>
      </c>
      <c r="H644" s="2">
        <f t="shared" si="11"/>
        <v>0.5400000000372529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940043.12000000011</v>
      </c>
      <c r="D645" s="1">
        <f>'PR-RAS'!E652</f>
        <v>857475.4299999997</v>
      </c>
      <c r="E645" s="1">
        <v>0</v>
      </c>
      <c r="F645" s="1">
        <v>0</v>
      </c>
      <c r="G645" s="2">
        <f t="shared" si="10"/>
        <v>1709816.1231199997</v>
      </c>
      <c r="H645" s="2">
        <f t="shared" si="11"/>
        <v>0.54999999981373549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39</v>
      </c>
      <c r="D646" s="1">
        <f>'PR-RAS'!E653</f>
        <v>45</v>
      </c>
      <c r="E646" s="1">
        <v>0</v>
      </c>
      <c r="F646" s="1">
        <v>0</v>
      </c>
      <c r="G646" s="2">
        <f t="shared" si="10"/>
        <v>83.204999999999998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v>
      </c>
      <c r="D648" s="1">
        <f>'PR-RAS'!E655</f>
        <v>45</v>
      </c>
      <c r="E648" s="1">
        <v>0</v>
      </c>
      <c r="F648" s="1">
        <v>0</v>
      </c>
      <c r="G648" s="2">
        <f t="shared" si="10"/>
        <v>83.463000000000008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199.05</v>
      </c>
      <c r="D651" s="1">
        <f>'PR-RAS'!E658</f>
        <v>49</v>
      </c>
      <c r="E651" s="1">
        <v>0</v>
      </c>
      <c r="F651" s="1">
        <v>0</v>
      </c>
      <c r="G651" s="2">
        <f t="shared" si="10"/>
        <v>193.08250000000001</v>
      </c>
      <c r="H651" s="2">
        <f t="shared" si="11"/>
        <v>5.0000000000011369E-2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394324.03</v>
      </c>
      <c r="D654" s="1">
        <f>'PR-RAS'!E661</f>
        <v>55276.44</v>
      </c>
      <c r="E654" s="1">
        <v>0</v>
      </c>
      <c r="F654" s="1">
        <v>0</v>
      </c>
      <c r="G654" s="2">
        <f t="shared" si="10"/>
        <v>329684.62223000004</v>
      </c>
      <c r="H654" s="2">
        <f t="shared" si="11"/>
        <v>0.47000000003026798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88890</v>
      </c>
      <c r="E658" s="1">
        <v>0</v>
      </c>
      <c r="F658" s="1">
        <v>0</v>
      </c>
      <c r="G658" s="2">
        <f t="shared" si="10"/>
        <v>116801.46</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5139.68</v>
      </c>
      <c r="D662" s="1">
        <f>'PR-RAS'!E669</f>
        <v>4094.38</v>
      </c>
      <c r="E662" s="1">
        <v>0</v>
      </c>
      <c r="F662" s="1">
        <v>0</v>
      </c>
      <c r="G662" s="2">
        <f t="shared" si="10"/>
        <v>8810.0988400000006</v>
      </c>
      <c r="H662" s="2">
        <f t="shared" si="11"/>
        <v>0.6999999999998181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1003.2</v>
      </c>
      <c r="D668" s="1">
        <f>'PR-RAS'!E675</f>
        <v>51921.599999999999</v>
      </c>
      <c r="E668" s="1">
        <v>0</v>
      </c>
      <c r="F668" s="1">
        <v>0</v>
      </c>
      <c r="G668" s="2">
        <f t="shared" si="10"/>
        <v>69932.548800000004</v>
      </c>
      <c r="H668" s="2">
        <f t="shared" si="11"/>
        <v>0.60000000000150067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1442.88</v>
      </c>
      <c r="E710" s="1">
        <v>0</v>
      </c>
      <c r="F710" s="1">
        <v>0</v>
      </c>
      <c r="G710" s="2">
        <f t="shared" si="10"/>
        <v>2046.0038400000001</v>
      </c>
      <c r="H710" s="2">
        <f t="shared" si="11"/>
        <v>0.11999999999989086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2125.34</v>
      </c>
      <c r="D711" s="1">
        <f>'PR-RAS'!E718</f>
        <v>2082.9</v>
      </c>
      <c r="E711" s="1">
        <v>0</v>
      </c>
      <c r="F711" s="1">
        <v>0</v>
      </c>
      <c r="G711" s="2">
        <f t="shared" si="10"/>
        <v>4466.7093999999997</v>
      </c>
      <c r="H711" s="2">
        <f t="shared" si="11"/>
        <v>0.44000000000005457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989.36</v>
      </c>
      <c r="E713" s="1">
        <v>0</v>
      </c>
      <c r="F713" s="1">
        <v>0</v>
      </c>
      <c r="G713" s="2">
        <f t="shared" si="10"/>
        <v>1408.8486399999999</v>
      </c>
      <c r="H713" s="2">
        <f t="shared" si="11"/>
        <v>0.36000000000001364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2602.11</v>
      </c>
      <c r="D714" s="1">
        <f>'PR-RAS'!E721</f>
        <v>946.22</v>
      </c>
      <c r="E714" s="1">
        <v>0</v>
      </c>
      <c r="F714" s="1">
        <v>0</v>
      </c>
      <c r="G714" s="2">
        <f t="shared" si="10"/>
        <v>3204.6141499999999</v>
      </c>
      <c r="H714" s="2">
        <f t="shared" si="11"/>
        <v>0.33000000000015461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5950.89</v>
      </c>
      <c r="D718" s="1">
        <f>'PR-RAS'!E725</f>
        <v>7431.06</v>
      </c>
      <c r="E718" s="1">
        <v>0</v>
      </c>
      <c r="F718" s="1">
        <v>0</v>
      </c>
      <c r="G718" s="2">
        <f t="shared" si="10"/>
        <v>14922.928170000001</v>
      </c>
      <c r="H718" s="2">
        <f t="shared" si="11"/>
        <v>0.17000000000007276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23903.94</v>
      </c>
      <c r="D735" s="1">
        <f>'PR-RAS'!E742</f>
        <v>23391.71</v>
      </c>
      <c r="E735" s="1">
        <v>0</v>
      </c>
      <c r="F735" s="1">
        <v>0</v>
      </c>
      <c r="G735" s="2">
        <f t="shared" si="10"/>
        <v>51884.522239999998</v>
      </c>
      <c r="H735" s="2">
        <f t="shared" si="11"/>
        <v>0.35000000000218279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39.35</v>
      </c>
      <c r="D737" s="1">
        <f>'PR-RAS'!E744</f>
        <v>0</v>
      </c>
      <c r="E737" s="1">
        <v>0</v>
      </c>
      <c r="F737" s="1">
        <v>0</v>
      </c>
      <c r="G737" s="2">
        <f t="shared" si="10"/>
        <v>28.961600000000001</v>
      </c>
      <c r="H737" s="2">
        <f t="shared" si="11"/>
        <v>0.35000000000000142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174334.56</v>
      </c>
      <c r="D809" s="1">
        <f>'PR-RAS'!E816</f>
        <v>52637.11</v>
      </c>
      <c r="E809" s="1">
        <v>0</v>
      </c>
      <c r="F809" s="1">
        <v>0</v>
      </c>
      <c r="G809" s="2">
        <f t="shared" si="10"/>
        <v>225923.89424000002</v>
      </c>
      <c r="H809" s="2">
        <f t="shared" si="11"/>
        <v>0.55000000000291038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1592.52</v>
      </c>
      <c r="D812" s="1">
        <f>'PR-RAS'!E819</f>
        <v>45250</v>
      </c>
      <c r="E812" s="1">
        <v>0</v>
      </c>
      <c r="F812" s="1">
        <v>0</v>
      </c>
      <c r="G812" s="2">
        <f t="shared" si="18"/>
        <v>74687.033720000007</v>
      </c>
      <c r="H812" s="2">
        <f t="shared" si="19"/>
        <v>0.48000000000001819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11000</v>
      </c>
      <c r="E814" s="1">
        <v>0</v>
      </c>
      <c r="F814" s="1">
        <v>0</v>
      </c>
      <c r="G814" s="2">
        <f t="shared" si="18"/>
        <v>17886</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63334.18</v>
      </c>
      <c r="E816" s="1">
        <v>0</v>
      </c>
      <c r="F816" s="1">
        <v>0</v>
      </c>
      <c r="G816" s="2">
        <f t="shared" si="18"/>
        <v>103234.71339999999</v>
      </c>
      <c r="H816" s="2">
        <f t="shared" si="19"/>
        <v>0.18000000000029104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11407.57</v>
      </c>
      <c r="D817" s="1">
        <f>'PR-RAS'!E824</f>
        <v>13051.03</v>
      </c>
      <c r="E817" s="1">
        <v>0</v>
      </c>
      <c r="F817" s="1">
        <v>0</v>
      </c>
      <c r="G817" s="2">
        <f t="shared" si="18"/>
        <v>30607.858080000002</v>
      </c>
      <c r="H817" s="2">
        <f t="shared" si="19"/>
        <v>0.46000000000094587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37099.31</v>
      </c>
      <c r="E821" s="1">
        <v>0</v>
      </c>
      <c r="F821" s="1">
        <v>0</v>
      </c>
      <c r="G821" s="2">
        <f t="shared" si="18"/>
        <v>60842.868399999992</v>
      </c>
      <c r="H821" s="2">
        <f t="shared" si="19"/>
        <v>0.30999999999767169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94598.66</v>
      </c>
      <c r="E947" s="1">
        <v>0</v>
      </c>
      <c r="F947" s="1">
        <v>0</v>
      </c>
      <c r="G947" s="2">
        <f t="shared" si="18"/>
        <v>178980.66472</v>
      </c>
      <c r="H947" s="2">
        <f t="shared" si="19"/>
        <v>0.33999999999650754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1395.76</v>
      </c>
      <c r="D951" s="1">
        <f>'PR-RAS'!E958</f>
        <v>0</v>
      </c>
      <c r="E951" s="1">
        <v>0</v>
      </c>
      <c r="F951" s="1">
        <v>0</v>
      </c>
      <c r="G951" s="2">
        <f t="shared" si="18"/>
        <v>1325.972</v>
      </c>
      <c r="H951" s="2">
        <f t="shared" si="19"/>
        <v>0.24000000000000909</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6728.56</v>
      </c>
      <c r="D961" s="1">
        <f>'PR-RAS'!E968</f>
        <v>1733.04</v>
      </c>
      <c r="E961" s="1">
        <v>0</v>
      </c>
      <c r="F961" s="1">
        <v>0</v>
      </c>
      <c r="G961" s="2">
        <f t="shared" si="18"/>
        <v>9786.8543999999983</v>
      </c>
      <c r="H961" s="2">
        <f t="shared" si="19"/>
        <v>0.47999999999956344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5628.89</v>
      </c>
      <c r="D978" s="1">
        <f>'PR-RAS'!E987</f>
        <v>0</v>
      </c>
      <c r="E978" s="1">
        <v>0</v>
      </c>
      <c r="F978" s="1">
        <v>0</v>
      </c>
      <c r="G978" s="2">
        <f t="shared" si="18"/>
        <v>5499.4255300000004</v>
      </c>
      <c r="H978" s="2">
        <f t="shared" si="19"/>
        <v>0.10999999999967258</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1703164.54</v>
      </c>
      <c r="D1480" s="6"/>
      <c r="E1480" s="6">
        <v>0</v>
      </c>
      <c r="F1480" s="6">
        <v>0</v>
      </c>
      <c r="G1480" s="7">
        <f t="shared" ref="G1480:G1580" si="34">B1480/1000*C1480</f>
        <v>1703.16454</v>
      </c>
      <c r="H1480" s="7">
        <f t="shared" ref="H1480:H1580" si="35">ABS(C1480-ROUND(C1480,0))</f>
        <v>0.4599999999627471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1602961.6099999999</v>
      </c>
      <c r="D1481" s="1">
        <v>0</v>
      </c>
      <c r="E1481" s="1">
        <v>0</v>
      </c>
      <c r="F1481" s="1">
        <v>0</v>
      </c>
      <c r="G1481" s="2">
        <f t="shared" si="34"/>
        <v>3205.9232199999997</v>
      </c>
      <c r="H1481" s="2">
        <f t="shared" si="35"/>
        <v>0.39000000013038516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1124542.44</v>
      </c>
      <c r="D1483" s="1">
        <v>0</v>
      </c>
      <c r="E1483" s="1">
        <v>0</v>
      </c>
      <c r="F1483" s="1">
        <v>0</v>
      </c>
      <c r="G1483" s="2">
        <f t="shared" si="34"/>
        <v>4498.1697599999998</v>
      </c>
      <c r="H1483" s="2">
        <f t="shared" si="35"/>
        <v>0.43999999994412065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488893.44</v>
      </c>
      <c r="D1484" s="1">
        <v>0</v>
      </c>
      <c r="E1484" s="1">
        <v>0</v>
      </c>
      <c r="F1484" s="1">
        <v>0</v>
      </c>
      <c r="G1484" s="2">
        <f t="shared" si="34"/>
        <v>2444.4672</v>
      </c>
      <c r="H1484" s="2">
        <f t="shared" si="35"/>
        <v>0.44000000000232831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270708.52</v>
      </c>
      <c r="D1485" s="1">
        <v>0</v>
      </c>
      <c r="E1485" s="1">
        <v>0</v>
      </c>
      <c r="F1485" s="1">
        <v>0</v>
      </c>
      <c r="G1485" s="2">
        <f t="shared" si="34"/>
        <v>1624.2511200000001</v>
      </c>
      <c r="H1485" s="2">
        <f t="shared" si="35"/>
        <v>0.47999999998137355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3081.01</v>
      </c>
      <c r="D1486" s="1">
        <v>0</v>
      </c>
      <c r="E1486" s="1">
        <v>0</v>
      </c>
      <c r="F1486" s="1">
        <v>0</v>
      </c>
      <c r="G1486" s="2">
        <f t="shared" si="34"/>
        <v>21.567070000000001</v>
      </c>
      <c r="H1486" s="2">
        <f t="shared" si="35"/>
        <v>1.0000000000218279E-2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13051.03</v>
      </c>
      <c r="D1489" s="1">
        <v>0</v>
      </c>
      <c r="E1489" s="1">
        <v>0</v>
      </c>
      <c r="F1489" s="1">
        <v>0</v>
      </c>
      <c r="G1489" s="2">
        <f t="shared" si="34"/>
        <v>130.5103</v>
      </c>
      <c r="H1489" s="2">
        <f t="shared" si="35"/>
        <v>3.0000000000654836E-2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6940</v>
      </c>
      <c r="D1490" s="1">
        <v>0</v>
      </c>
      <c r="E1490" s="1">
        <v>0</v>
      </c>
      <c r="F1490" s="1">
        <v>0</v>
      </c>
      <c r="G1490" s="2">
        <f t="shared" si="34"/>
        <v>76.339999999999989</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341868.44</v>
      </c>
      <c r="D1491" s="1">
        <v>0</v>
      </c>
      <c r="E1491" s="1">
        <v>0</v>
      </c>
      <c r="F1491" s="1">
        <v>0</v>
      </c>
      <c r="G1491" s="2">
        <f t="shared" si="34"/>
        <v>4102.4212800000005</v>
      </c>
      <c r="H1491" s="2">
        <f t="shared" si="35"/>
        <v>0.44000000000232831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478419.17</v>
      </c>
      <c r="D1492" s="1">
        <v>0</v>
      </c>
      <c r="E1492" s="1">
        <v>0</v>
      </c>
      <c r="F1492" s="1">
        <v>0</v>
      </c>
      <c r="G1492" s="2">
        <f t="shared" si="34"/>
        <v>6219.4492099999998</v>
      </c>
      <c r="H1492" s="2">
        <f t="shared" si="35"/>
        <v>0.16999999998370185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1537689.07</v>
      </c>
      <c r="D1499" s="1">
        <v>0</v>
      </c>
      <c r="E1499" s="1">
        <v>0</v>
      </c>
      <c r="F1499" s="1">
        <v>0</v>
      </c>
      <c r="G1499" s="2">
        <f t="shared" si="34"/>
        <v>30753.781400000003</v>
      </c>
      <c r="H1499" s="2">
        <f t="shared" si="35"/>
        <v>7.000000006519258E-2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827164</v>
      </c>
      <c r="D1501" s="1">
        <v>0</v>
      </c>
      <c r="E1501" s="1">
        <v>0</v>
      </c>
      <c r="F1501" s="1">
        <v>0</v>
      </c>
      <c r="G1501" s="2">
        <f t="shared" si="34"/>
        <v>18197.608</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453383.4</v>
      </c>
      <c r="D1502" s="1">
        <v>0</v>
      </c>
      <c r="E1502" s="1">
        <v>0</v>
      </c>
      <c r="F1502" s="1">
        <v>0</v>
      </c>
      <c r="G1502" s="2">
        <f t="shared" si="34"/>
        <v>10427.8182</v>
      </c>
      <c r="H1502" s="2">
        <f t="shared" si="35"/>
        <v>0.40000000002328306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276628.19</v>
      </c>
      <c r="D1503" s="1">
        <v>0</v>
      </c>
      <c r="E1503" s="1">
        <v>0</v>
      </c>
      <c r="F1503" s="1">
        <v>0</v>
      </c>
      <c r="G1503" s="2">
        <f t="shared" si="34"/>
        <v>6639.0765600000004</v>
      </c>
      <c r="H1503" s="2">
        <f t="shared" si="35"/>
        <v>0.19000000000232831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4077.44</v>
      </c>
      <c r="D1504" s="1">
        <v>0</v>
      </c>
      <c r="E1504" s="1">
        <v>0</v>
      </c>
      <c r="F1504" s="1">
        <v>0</v>
      </c>
      <c r="G1504" s="2">
        <f t="shared" si="34"/>
        <v>101.93600000000001</v>
      </c>
      <c r="H1504" s="2">
        <f t="shared" si="35"/>
        <v>0.44000000000005457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11185.84</v>
      </c>
      <c r="D1507" s="1">
        <v>0</v>
      </c>
      <c r="E1507" s="1">
        <v>0</v>
      </c>
      <c r="F1507" s="1">
        <v>0</v>
      </c>
      <c r="G1507" s="2">
        <f t="shared" si="34"/>
        <v>313.20352000000003</v>
      </c>
      <c r="H1507" s="2">
        <f t="shared" si="35"/>
        <v>0.15999999999985448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6940</v>
      </c>
      <c r="D1508" s="1">
        <v>0</v>
      </c>
      <c r="E1508" s="1">
        <v>0</v>
      </c>
      <c r="F1508" s="1">
        <v>0</v>
      </c>
      <c r="G1508" s="2">
        <f t="shared" si="34"/>
        <v>201.26000000000002</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74949.13</v>
      </c>
      <c r="D1509" s="1">
        <v>0</v>
      </c>
      <c r="E1509" s="1">
        <v>0</v>
      </c>
      <c r="F1509" s="1">
        <v>0</v>
      </c>
      <c r="G1509" s="2">
        <f t="shared" si="34"/>
        <v>2248.4739</v>
      </c>
      <c r="H1509" s="2">
        <f t="shared" si="35"/>
        <v>0.13000000000465661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615926.41</v>
      </c>
      <c r="D1510" s="1">
        <v>0</v>
      </c>
      <c r="E1510" s="1">
        <v>0</v>
      </c>
      <c r="F1510" s="1">
        <v>0</v>
      </c>
      <c r="G1510" s="2">
        <f t="shared" si="34"/>
        <v>19093.718710000001</v>
      </c>
      <c r="H1510" s="2">
        <f t="shared" si="35"/>
        <v>0.41000000003259629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94598.66</v>
      </c>
      <c r="D1511" s="1">
        <v>0</v>
      </c>
      <c r="E1511" s="1">
        <v>0</v>
      </c>
      <c r="F1511" s="1">
        <v>0</v>
      </c>
      <c r="G1511" s="2">
        <f t="shared" si="34"/>
        <v>3027.1571200000003</v>
      </c>
      <c r="H1511" s="2">
        <f t="shared" si="35"/>
        <v>0.33999999999650754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94598.66</v>
      </c>
      <c r="D1515" s="1">
        <v>0</v>
      </c>
      <c r="E1515" s="1">
        <v>0</v>
      </c>
      <c r="F1515" s="1">
        <v>0</v>
      </c>
      <c r="G1515" s="2">
        <f t="shared" si="34"/>
        <v>3405.5517599999998</v>
      </c>
      <c r="H1515" s="2">
        <f t="shared" si="35"/>
        <v>0.33999999999650754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1768437.0799999998</v>
      </c>
      <c r="D1517" s="1">
        <v>0</v>
      </c>
      <c r="E1517" s="1">
        <v>0</v>
      </c>
      <c r="F1517" s="1">
        <v>0</v>
      </c>
      <c r="G1517" s="2">
        <f t="shared" si="34"/>
        <v>67200.609039999996</v>
      </c>
      <c r="H1517" s="2">
        <f t="shared" si="35"/>
        <v>7.9999999841675162E-2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1768437.08</v>
      </c>
      <c r="D1576" s="1">
        <v>0</v>
      </c>
      <c r="E1576" s="1">
        <v>0</v>
      </c>
      <c r="F1576" s="1">
        <v>0</v>
      </c>
      <c r="G1576" s="2">
        <f t="shared" si="34"/>
        <v>171538.39676</v>
      </c>
      <c r="H1576" s="2">
        <f t="shared" si="35"/>
        <v>8.0000000074505806E-2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600549.84</v>
      </c>
      <c r="D1578" s="1">
        <v>0</v>
      </c>
      <c r="E1578" s="1">
        <v>0</v>
      </c>
      <c r="F1578" s="1">
        <v>0</v>
      </c>
      <c r="G1578" s="2">
        <f t="shared" si="34"/>
        <v>59454.434159999997</v>
      </c>
      <c r="H1578" s="2">
        <f t="shared" si="35"/>
        <v>0.16000000003259629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1619.22</v>
      </c>
      <c r="D1579" s="1">
        <v>0</v>
      </c>
      <c r="E1579" s="1">
        <v>0</v>
      </c>
      <c r="F1579" s="1">
        <v>0</v>
      </c>
      <c r="G1579" s="2">
        <f t="shared" si="34"/>
        <v>161.92200000000003</v>
      </c>
      <c r="H1579" s="2">
        <f t="shared" si="35"/>
        <v>0.22000000000002728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1166268.02</v>
      </c>
      <c r="D1580" s="13">
        <v>0</v>
      </c>
      <c r="E1580" s="13">
        <v>0</v>
      </c>
      <c r="F1580" s="13">
        <v>0</v>
      </c>
      <c r="G1580" s="14">
        <f t="shared" si="34"/>
        <v>117793.07002000001</v>
      </c>
      <c r="H1580" s="14">
        <f t="shared" si="35"/>
        <v>2.0000000018626451E-2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35450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1582483.66</v>
      </c>
      <c r="I16" s="170">
        <f>'PR-RAS'!E6</f>
        <v>1681097.95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1227365.5899999999</v>
      </c>
      <c r="I17" s="170">
        <f>'PR-RAS'!E151</f>
        <v>1307188.94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859461.2899999998</v>
      </c>
      <c r="I18" s="170">
        <f>'PR-RAS'!E645</f>
        <v>620002.03000000026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1703164.54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1768437.0799999998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1768437.08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281" zoomScaleNormal="100" workbookViewId="0">
      <selection activeCell="E297" sqref="E29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1582483.66</v>
      </c>
      <c r="E6" s="51">
        <f>E7+E44+E50+E82+E106+E124+E133+E139</f>
        <v>1681097.95</v>
      </c>
      <c r="F6" s="52">
        <f t="shared" ref="F6:F131" si="0">IF(D6&lt;&gt;0,IF(E6/D6&gt;=100,"&gt;&gt;100",E6/D6*100),"-")</f>
        <v>106.23161505503317</v>
      </c>
    </row>
    <row r="7" spans="1:25" ht="12.75" customHeight="1" x14ac:dyDescent="0.2">
      <c r="A7" s="53">
        <v>61</v>
      </c>
      <c r="B7" s="294" t="s">
        <v>60</v>
      </c>
      <c r="C7" s="50" t="s">
        <v>61</v>
      </c>
      <c r="D7" s="51">
        <f t="shared" ref="D7:E7" si="1">D8+D17+D23+D29+D37+D40</f>
        <v>569067.12</v>
      </c>
      <c r="E7" s="51">
        <f t="shared" si="1"/>
        <v>483451.94</v>
      </c>
      <c r="F7" s="52">
        <f t="shared" si="0"/>
        <v>84.955170138805428</v>
      </c>
    </row>
    <row r="8" spans="1:25" ht="12.75" customHeight="1" x14ac:dyDescent="0.2">
      <c r="A8" s="53">
        <v>611</v>
      </c>
      <c r="B8" s="85" t="s">
        <v>62</v>
      </c>
      <c r="C8" s="50" t="s">
        <v>63</v>
      </c>
      <c r="D8" s="51">
        <f t="shared" ref="D8:E8" si="2">SUM(D9:D14)-D15-D16</f>
        <v>526741.13</v>
      </c>
      <c r="E8" s="51">
        <f t="shared" si="2"/>
        <v>466520.1</v>
      </c>
      <c r="F8" s="52">
        <f t="shared" si="0"/>
        <v>88.567243647747802</v>
      </c>
    </row>
    <row r="9" spans="1:25" ht="12.75" customHeight="1" x14ac:dyDescent="0.2">
      <c r="A9" s="53">
        <v>6111</v>
      </c>
      <c r="B9" s="85" t="s">
        <v>64</v>
      </c>
      <c r="C9" s="50" t="s">
        <v>65</v>
      </c>
      <c r="D9" s="242">
        <v>526741.13</v>
      </c>
      <c r="E9" s="242">
        <v>466520.1</v>
      </c>
      <c r="F9" s="52">
        <f t="shared" si="0"/>
        <v>88.567243647747802</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39877.210000000006</v>
      </c>
      <c r="E23" s="51">
        <f t="shared" si="4"/>
        <v>14870.53</v>
      </c>
      <c r="F23" s="52">
        <f t="shared" si="0"/>
        <v>37.29079842847581</v>
      </c>
    </row>
    <row r="24" spans="1:6" ht="12.75" customHeight="1" x14ac:dyDescent="0.2">
      <c r="A24" s="53">
        <v>6131</v>
      </c>
      <c r="B24" s="85" t="s">
        <v>94</v>
      </c>
      <c r="C24" s="50" t="s">
        <v>95</v>
      </c>
      <c r="D24" s="242">
        <v>199.05</v>
      </c>
      <c r="E24" s="242">
        <v>49</v>
      </c>
      <c r="F24" s="52">
        <f t="shared" si="0"/>
        <v>24.61693041949259</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39678.160000000003</v>
      </c>
      <c r="E27" s="242">
        <v>14821.53</v>
      </c>
      <c r="F27" s="52">
        <f t="shared" si="0"/>
        <v>37.354378328027302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2448.7800000000002</v>
      </c>
      <c r="E29" s="51">
        <f t="shared" si="5"/>
        <v>2061.31</v>
      </c>
      <c r="F29" s="52">
        <f t="shared" si="0"/>
        <v>84.177018760362301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2448.7800000000002</v>
      </c>
      <c r="E31" s="242">
        <v>2061.31</v>
      </c>
      <c r="F31" s="52">
        <f t="shared" si="0"/>
        <v>84.177018760362301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400466.91000000003</v>
      </c>
      <c r="E50" s="51">
        <f>E51+E54+E59+E62+E65+E68+E71+E74+E77</f>
        <v>555133.78</v>
      </c>
      <c r="F50" s="52">
        <f t="shared" si="0"/>
        <v>138.62163543050286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394324.03</v>
      </c>
      <c r="E59" s="51">
        <f t="shared" si="12"/>
        <v>144166.44</v>
      </c>
      <c r="F59" s="52">
        <f t="shared" si="0"/>
        <v>36.560399324383042</v>
      </c>
    </row>
    <row r="60" spans="1:6" ht="24" x14ac:dyDescent="0.2">
      <c r="A60" s="53">
        <v>6331</v>
      </c>
      <c r="B60" s="86" t="s">
        <v>166</v>
      </c>
      <c r="C60" s="50" t="s">
        <v>167</v>
      </c>
      <c r="D60" s="242">
        <v>394324.03</v>
      </c>
      <c r="E60" s="242">
        <v>55276.44</v>
      </c>
      <c r="F60" s="52">
        <f t="shared" si="0"/>
        <v>14.018024719416669</v>
      </c>
    </row>
    <row r="61" spans="1:6" ht="24" x14ac:dyDescent="0.2">
      <c r="A61" s="53">
        <v>6332</v>
      </c>
      <c r="B61" s="86" t="s">
        <v>168</v>
      </c>
      <c r="C61" s="50" t="s">
        <v>169</v>
      </c>
      <c r="D61" s="242">
        <v>0</v>
      </c>
      <c r="E61" s="242">
        <v>88890</v>
      </c>
      <c r="F61" s="52" t="str">
        <f t="shared" si="0"/>
        <v>-</v>
      </c>
    </row>
    <row r="62" spans="1:6" ht="12.75" customHeight="1" x14ac:dyDescent="0.2">
      <c r="A62" s="53">
        <v>634</v>
      </c>
      <c r="B62" s="85" t="s">
        <v>170</v>
      </c>
      <c r="C62" s="50" t="s">
        <v>171</v>
      </c>
      <c r="D62" s="51">
        <f t="shared" ref="D62:E62" si="13">SUM(D63:D64)</f>
        <v>5139.68</v>
      </c>
      <c r="E62" s="51">
        <f t="shared" si="13"/>
        <v>4094.38</v>
      </c>
      <c r="F62" s="52">
        <f t="shared" si="0"/>
        <v>79.662157955359078</v>
      </c>
    </row>
    <row r="63" spans="1:6" ht="12.75" customHeight="1" x14ac:dyDescent="0.2">
      <c r="A63" s="53">
        <v>6341</v>
      </c>
      <c r="B63" s="85" t="s">
        <v>172</v>
      </c>
      <c r="C63" s="50" t="s">
        <v>173</v>
      </c>
      <c r="D63" s="242">
        <v>5139.68</v>
      </c>
      <c r="E63" s="242">
        <v>4094.38</v>
      </c>
      <c r="F63" s="52">
        <f t="shared" si="0"/>
        <v>79.662157955359078</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354951.36</v>
      </c>
      <c r="F65" s="52" t="str">
        <f t="shared" si="0"/>
        <v>-</v>
      </c>
    </row>
    <row r="66" spans="1:6" ht="12.75" customHeight="1" x14ac:dyDescent="0.2">
      <c r="A66" s="53">
        <v>6351</v>
      </c>
      <c r="B66" s="85" t="s">
        <v>178</v>
      </c>
      <c r="C66" s="50" t="s">
        <v>179</v>
      </c>
      <c r="D66" s="242">
        <v>0</v>
      </c>
      <c r="E66" s="242">
        <v>354951.36</v>
      </c>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1003.2</v>
      </c>
      <c r="E68" s="51">
        <f t="shared" si="15"/>
        <v>51921.599999999999</v>
      </c>
      <c r="F68" s="52">
        <f t="shared" si="0"/>
        <v>5175.5980861244016</v>
      </c>
    </row>
    <row r="69" spans="1:6" ht="12.75" customHeight="1" x14ac:dyDescent="0.2">
      <c r="A69" s="53" t="s">
        <v>184</v>
      </c>
      <c r="B69" s="85" t="s">
        <v>185</v>
      </c>
      <c r="C69" s="50" t="s">
        <v>184</v>
      </c>
      <c r="D69" s="242">
        <v>1003.2</v>
      </c>
      <c r="E69" s="242">
        <v>51921.599999999999</v>
      </c>
      <c r="F69" s="52">
        <f t="shared" si="0"/>
        <v>5175.5980861244016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34480.339999999997</v>
      </c>
      <c r="E82" s="51">
        <f t="shared" si="19"/>
        <v>35224.6</v>
      </c>
      <c r="F82" s="52">
        <f t="shared" si="0"/>
        <v>102.15850539756859</v>
      </c>
    </row>
    <row r="83" spans="1:6" ht="12.75" customHeight="1" x14ac:dyDescent="0.2">
      <c r="A83" s="53">
        <v>641</v>
      </c>
      <c r="B83" s="85" t="s">
        <v>212</v>
      </c>
      <c r="C83" s="50" t="s">
        <v>213</v>
      </c>
      <c r="D83" s="51">
        <f t="shared" ref="D83:E83" si="20">SUM(D84:D90)</f>
        <v>185.41</v>
      </c>
      <c r="E83" s="51">
        <f t="shared" si="20"/>
        <v>887.6</v>
      </c>
      <c r="F83" s="52">
        <f t="shared" si="0"/>
        <v>478.72283048379273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185.41</v>
      </c>
      <c r="E85" s="242">
        <v>887.6</v>
      </c>
      <c r="F85" s="52">
        <f t="shared" si="0"/>
        <v>478.72283048379273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34294.929999999993</v>
      </c>
      <c r="E91" s="51">
        <f t="shared" si="21"/>
        <v>34337</v>
      </c>
      <c r="F91" s="52">
        <f t="shared" si="0"/>
        <v>100.12267119367209</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25101.759999999998</v>
      </c>
      <c r="E93" s="242">
        <v>24644.09</v>
      </c>
      <c r="F93" s="52">
        <f t="shared" si="0"/>
        <v>98.176741391838661</v>
      </c>
    </row>
    <row r="94" spans="1:6" ht="12.75" customHeight="1" x14ac:dyDescent="0.2">
      <c r="A94" s="53">
        <v>6423</v>
      </c>
      <c r="B94" s="85" t="s">
        <v>234</v>
      </c>
      <c r="C94" s="50" t="s">
        <v>235</v>
      </c>
      <c r="D94" s="242">
        <v>5.98</v>
      </c>
      <c r="E94" s="242">
        <v>50.86</v>
      </c>
      <c r="F94" s="52">
        <f t="shared" si="0"/>
        <v>850.50167224080258</v>
      </c>
    </row>
    <row r="95" spans="1:6" ht="12.75" customHeight="1" x14ac:dyDescent="0.2">
      <c r="A95" s="53">
        <v>6424</v>
      </c>
      <c r="B95" s="85" t="s">
        <v>236</v>
      </c>
      <c r="C95" s="50" t="s">
        <v>237</v>
      </c>
      <c r="D95" s="242">
        <v>8821.74</v>
      </c>
      <c r="E95" s="242">
        <v>8934.56</v>
      </c>
      <c r="F95" s="52">
        <f t="shared" si="0"/>
        <v>101.27888602475248</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365.45</v>
      </c>
      <c r="E97" s="242">
        <v>707.49</v>
      </c>
      <c r="F97" s="52">
        <f t="shared" si="0"/>
        <v>193.59419893282254</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577883.85</v>
      </c>
      <c r="E106" s="51">
        <f t="shared" si="23"/>
        <v>594323.43999999994</v>
      </c>
      <c r="F106" s="52">
        <f t="shared" si="0"/>
        <v>102.84479138844249</v>
      </c>
    </row>
    <row r="107" spans="1:6" ht="12.75" customHeight="1" x14ac:dyDescent="0.2">
      <c r="A107" s="53">
        <v>651</v>
      </c>
      <c r="B107" s="85" t="s">
        <v>260</v>
      </c>
      <c r="C107" s="50" t="s">
        <v>261</v>
      </c>
      <c r="D107" s="51">
        <f t="shared" ref="D107:E107" si="24">SUM(D108:D111)</f>
        <v>392.23</v>
      </c>
      <c r="E107" s="51">
        <f t="shared" si="24"/>
        <v>7957.8</v>
      </c>
      <c r="F107" s="52">
        <f t="shared" si="0"/>
        <v>2028.860617494837</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392.23</v>
      </c>
      <c r="E111" s="242">
        <v>7957.8</v>
      </c>
      <c r="F111" s="52">
        <f t="shared" si="0"/>
        <v>2028.860617494837</v>
      </c>
    </row>
    <row r="112" spans="1:6" ht="12.75" customHeight="1" x14ac:dyDescent="0.2">
      <c r="A112" s="53">
        <v>652</v>
      </c>
      <c r="B112" s="85" t="s">
        <v>270</v>
      </c>
      <c r="C112" s="50" t="s">
        <v>271</v>
      </c>
      <c r="D112" s="51">
        <f t="shared" ref="D112:E112" si="25">SUM(D113:D119)</f>
        <v>33866.99</v>
      </c>
      <c r="E112" s="51">
        <f t="shared" si="25"/>
        <v>28023.52</v>
      </c>
      <c r="F112" s="52">
        <f t="shared" si="0"/>
        <v>82.745824178647126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35.6</v>
      </c>
      <c r="E114" s="242">
        <v>226.44</v>
      </c>
      <c r="F114" s="52">
        <f t="shared" si="0"/>
        <v>636.06741573033707</v>
      </c>
    </row>
    <row r="115" spans="1:6" ht="12.75" customHeight="1" x14ac:dyDescent="0.2">
      <c r="A115" s="53">
        <v>6524</v>
      </c>
      <c r="B115" s="85" t="s">
        <v>276</v>
      </c>
      <c r="C115" s="50" t="s">
        <v>277</v>
      </c>
      <c r="D115" s="242">
        <v>19500.310000000001</v>
      </c>
      <c r="E115" s="242">
        <v>12010.82</v>
      </c>
      <c r="F115" s="52">
        <f t="shared" si="0"/>
        <v>61.5929695476636</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14331.08</v>
      </c>
      <c r="E117" s="242">
        <v>15786.26</v>
      </c>
      <c r="F117" s="52">
        <f t="shared" si="0"/>
        <v>110.15401491025101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543624.63</v>
      </c>
      <c r="E120" s="51">
        <f t="shared" si="26"/>
        <v>558342.12</v>
      </c>
      <c r="F120" s="52">
        <f t="shared" si="0"/>
        <v>102.70728903508291</v>
      </c>
    </row>
    <row r="121" spans="1:6" ht="12.75" customHeight="1" x14ac:dyDescent="0.2">
      <c r="A121" s="53">
        <v>6531</v>
      </c>
      <c r="B121" s="85" t="s">
        <v>288</v>
      </c>
      <c r="C121" s="50" t="s">
        <v>289</v>
      </c>
      <c r="D121" s="242">
        <v>35.29</v>
      </c>
      <c r="E121" s="242">
        <v>643.20000000000005</v>
      </c>
      <c r="F121" s="52">
        <f t="shared" si="0"/>
        <v>1822.6126381411166</v>
      </c>
    </row>
    <row r="122" spans="1:6" ht="12.75" customHeight="1" x14ac:dyDescent="0.2">
      <c r="A122" s="53">
        <v>6532</v>
      </c>
      <c r="B122" s="85" t="s">
        <v>290</v>
      </c>
      <c r="C122" s="50" t="s">
        <v>291</v>
      </c>
      <c r="D122" s="242">
        <v>543589.34</v>
      </c>
      <c r="E122" s="242">
        <v>557698.92000000004</v>
      </c>
      <c r="F122" s="52">
        <f t="shared" si="0"/>
        <v>102.59563221015335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585.44000000000005</v>
      </c>
      <c r="E139" s="51">
        <f t="shared" si="33"/>
        <v>12964.19</v>
      </c>
      <c r="F139" s="52">
        <f t="shared" si="31"/>
        <v>2214.4352965291064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585.44000000000005</v>
      </c>
      <c r="E150" s="242">
        <v>12964.19</v>
      </c>
      <c r="F150" s="52">
        <f t="shared" si="31"/>
        <v>2214.4352965291064</v>
      </c>
    </row>
    <row r="151" spans="1:6" ht="12.75" customHeight="1" x14ac:dyDescent="0.2">
      <c r="A151" s="53">
        <v>3</v>
      </c>
      <c r="B151" s="85" t="s">
        <v>348</v>
      </c>
      <c r="C151" s="50" t="s">
        <v>56</v>
      </c>
      <c r="D151" s="51">
        <f t="shared" ref="D151:E151" si="35">D152+D163+D196+D215+D224+D252+D263</f>
        <v>1227365.5899999999</v>
      </c>
      <c r="E151" s="51">
        <f t="shared" si="35"/>
        <v>1307188.94</v>
      </c>
      <c r="F151" s="52">
        <f t="shared" si="31"/>
        <v>106.50363271142382</v>
      </c>
    </row>
    <row r="152" spans="1:6" ht="12.75" customHeight="1" x14ac:dyDescent="0.2">
      <c r="A152" s="53">
        <v>31</v>
      </c>
      <c r="B152" s="85" t="s">
        <v>349</v>
      </c>
      <c r="C152" s="50" t="s">
        <v>350</v>
      </c>
      <c r="D152" s="51">
        <f t="shared" ref="D152:E152" si="36">D153+D158+D159</f>
        <v>372728.7</v>
      </c>
      <c r="E152" s="51">
        <f t="shared" si="36"/>
        <v>479271.20999999996</v>
      </c>
      <c r="F152" s="52">
        <f t="shared" si="31"/>
        <v>128.58446639606768</v>
      </c>
    </row>
    <row r="153" spans="1:6" ht="12.75" customHeight="1" x14ac:dyDescent="0.2">
      <c r="A153" s="53">
        <v>311</v>
      </c>
      <c r="B153" s="85" t="s">
        <v>351</v>
      </c>
      <c r="C153" s="50" t="s">
        <v>352</v>
      </c>
      <c r="D153" s="51">
        <f t="shared" ref="D153:E153" si="37">SUM(D154:D157)</f>
        <v>321891.77</v>
      </c>
      <c r="E153" s="51">
        <f t="shared" si="37"/>
        <v>393039.6</v>
      </c>
      <c r="F153" s="52">
        <f t="shared" si="31"/>
        <v>122.10302860492517</v>
      </c>
    </row>
    <row r="154" spans="1:6" ht="12.75" customHeight="1" x14ac:dyDescent="0.2">
      <c r="A154" s="53">
        <v>3111</v>
      </c>
      <c r="B154" s="85" t="s">
        <v>353</v>
      </c>
      <c r="C154" s="50" t="s">
        <v>354</v>
      </c>
      <c r="D154" s="242">
        <v>321891.77</v>
      </c>
      <c r="E154" s="242">
        <v>393039.6</v>
      </c>
      <c r="F154" s="52">
        <f t="shared" si="31"/>
        <v>122.10302860492517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5400</v>
      </c>
      <c r="E158" s="242">
        <v>28941.11</v>
      </c>
      <c r="F158" s="52">
        <f t="shared" si="31"/>
        <v>535.94648148148144</v>
      </c>
    </row>
    <row r="159" spans="1:6" ht="12.75" customHeight="1" x14ac:dyDescent="0.2">
      <c r="A159" s="53">
        <v>313</v>
      </c>
      <c r="B159" s="85" t="s">
        <v>363</v>
      </c>
      <c r="C159" s="50" t="s">
        <v>364</v>
      </c>
      <c r="D159" s="51">
        <f t="shared" ref="D159:E159" si="38">SUM(D160:D162)</f>
        <v>45436.93</v>
      </c>
      <c r="E159" s="51">
        <f t="shared" si="38"/>
        <v>57290.5</v>
      </c>
      <c r="F159" s="52">
        <f t="shared" si="31"/>
        <v>126.0879641296188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45436.93</v>
      </c>
      <c r="E161" s="242">
        <v>57290.5</v>
      </c>
      <c r="F161" s="52">
        <f t="shared" si="31"/>
        <v>126.0879641296188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446361.07999999996</v>
      </c>
      <c r="E163" s="51">
        <f t="shared" si="39"/>
        <v>335644.37</v>
      </c>
      <c r="F163" s="52">
        <f t="shared" si="31"/>
        <v>75.195707027144934</v>
      </c>
    </row>
    <row r="164" spans="1:6" ht="12.75" customHeight="1" x14ac:dyDescent="0.2">
      <c r="A164" s="53">
        <v>321</v>
      </c>
      <c r="B164" s="85" t="s">
        <v>372</v>
      </c>
      <c r="C164" s="50" t="s">
        <v>373</v>
      </c>
      <c r="D164" s="51">
        <f t="shared" ref="D164:E164" si="40">SUM(D165:D168)</f>
        <v>3184.09</v>
      </c>
      <c r="E164" s="51">
        <f t="shared" si="40"/>
        <v>3304.15</v>
      </c>
      <c r="F164" s="52">
        <f t="shared" si="31"/>
        <v>103.77062206156234</v>
      </c>
    </row>
    <row r="165" spans="1:6" ht="12.75" customHeight="1" x14ac:dyDescent="0.2">
      <c r="A165" s="53">
        <v>3211</v>
      </c>
      <c r="B165" s="85" t="s">
        <v>374</v>
      </c>
      <c r="C165" s="50" t="s">
        <v>375</v>
      </c>
      <c r="D165" s="242">
        <v>0</v>
      </c>
      <c r="E165" s="242">
        <v>60</v>
      </c>
      <c r="F165" s="52" t="str">
        <f t="shared" si="31"/>
        <v>-</v>
      </c>
    </row>
    <row r="166" spans="1:6" ht="12.75" customHeight="1" x14ac:dyDescent="0.2">
      <c r="A166" s="53">
        <v>3212</v>
      </c>
      <c r="B166" s="85" t="s">
        <v>376</v>
      </c>
      <c r="C166" s="50" t="s">
        <v>377</v>
      </c>
      <c r="D166" s="242">
        <v>2125.34</v>
      </c>
      <c r="E166" s="242">
        <v>2082.9</v>
      </c>
      <c r="F166" s="52">
        <f t="shared" si="31"/>
        <v>98.003143026527511</v>
      </c>
    </row>
    <row r="167" spans="1:6" ht="12.75" customHeight="1" x14ac:dyDescent="0.2">
      <c r="A167" s="53">
        <v>3213</v>
      </c>
      <c r="B167" s="85" t="s">
        <v>378</v>
      </c>
      <c r="C167" s="50" t="s">
        <v>379</v>
      </c>
      <c r="D167" s="242">
        <v>1058.75</v>
      </c>
      <c r="E167" s="242">
        <v>1161.25</v>
      </c>
      <c r="F167" s="52">
        <f t="shared" si="31"/>
        <v>109.68122786304603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51640.05</v>
      </c>
      <c r="E169" s="51">
        <f t="shared" si="41"/>
        <v>61678.57</v>
      </c>
      <c r="F169" s="52">
        <f t="shared" si="31"/>
        <v>119.43940797888459</v>
      </c>
    </row>
    <row r="170" spans="1:6" ht="12.75" customHeight="1" x14ac:dyDescent="0.2">
      <c r="A170" s="53">
        <v>3221</v>
      </c>
      <c r="B170" s="85" t="s">
        <v>384</v>
      </c>
      <c r="C170" s="50" t="s">
        <v>385</v>
      </c>
      <c r="D170" s="242">
        <v>8908.2999999999993</v>
      </c>
      <c r="E170" s="242">
        <v>12553.93</v>
      </c>
      <c r="F170" s="52">
        <f t="shared" si="31"/>
        <v>140.92396978099077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30777.279999999999</v>
      </c>
      <c r="E172" s="242">
        <v>33616.61</v>
      </c>
      <c r="F172" s="52">
        <f t="shared" si="31"/>
        <v>109.22540913297082</v>
      </c>
    </row>
    <row r="173" spans="1:6" ht="12.75" customHeight="1" x14ac:dyDescent="0.2">
      <c r="A173" s="53">
        <v>3224</v>
      </c>
      <c r="B173" s="85" t="s">
        <v>390</v>
      </c>
      <c r="C173" s="50" t="s">
        <v>391</v>
      </c>
      <c r="D173" s="242">
        <v>10149.82</v>
      </c>
      <c r="E173" s="242">
        <v>10529.8</v>
      </c>
      <c r="F173" s="52">
        <f t="shared" si="31"/>
        <v>103.74371171114365</v>
      </c>
    </row>
    <row r="174" spans="1:6" ht="12.75" customHeight="1" x14ac:dyDescent="0.2">
      <c r="A174" s="53">
        <v>3225</v>
      </c>
      <c r="B174" s="85" t="s">
        <v>392</v>
      </c>
      <c r="C174" s="50" t="s">
        <v>393</v>
      </c>
      <c r="D174" s="242">
        <v>909.15</v>
      </c>
      <c r="E174" s="242">
        <v>4715.6899999999996</v>
      </c>
      <c r="F174" s="52">
        <f t="shared" si="31"/>
        <v>518.69218500797444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895.5</v>
      </c>
      <c r="E176" s="242">
        <v>262.54000000000002</v>
      </c>
      <c r="F176" s="52">
        <f t="shared" si="31"/>
        <v>29.3176996091569</v>
      </c>
    </row>
    <row r="177" spans="1:6" ht="12.75" customHeight="1" x14ac:dyDescent="0.2">
      <c r="A177" s="53">
        <v>323</v>
      </c>
      <c r="B177" s="85" t="s">
        <v>398</v>
      </c>
      <c r="C177" s="50" t="s">
        <v>399</v>
      </c>
      <c r="D177" s="51">
        <f t="shared" ref="D177:E177" si="42">SUM(D178:D186)</f>
        <v>127896.92</v>
      </c>
      <c r="E177" s="51">
        <f t="shared" si="42"/>
        <v>189260.43000000002</v>
      </c>
      <c r="F177" s="52">
        <f t="shared" si="31"/>
        <v>147.97888017944453</v>
      </c>
    </row>
    <row r="178" spans="1:6" ht="12.75" customHeight="1" x14ac:dyDescent="0.2">
      <c r="A178" s="53">
        <v>3231</v>
      </c>
      <c r="B178" s="85" t="s">
        <v>400</v>
      </c>
      <c r="C178" s="50" t="s">
        <v>401</v>
      </c>
      <c r="D178" s="242">
        <v>5019.43</v>
      </c>
      <c r="E178" s="242">
        <v>9315.6</v>
      </c>
      <c r="F178" s="52">
        <f t="shared" si="31"/>
        <v>185.59079417384046</v>
      </c>
    </row>
    <row r="179" spans="1:6" ht="12.75" customHeight="1" x14ac:dyDescent="0.2">
      <c r="A179" s="53">
        <v>3232</v>
      </c>
      <c r="B179" s="85" t="s">
        <v>402</v>
      </c>
      <c r="C179" s="50" t="s">
        <v>403</v>
      </c>
      <c r="D179" s="242">
        <v>19264.82</v>
      </c>
      <c r="E179" s="242">
        <v>42929.26</v>
      </c>
      <c r="F179" s="52">
        <f t="shared" si="31"/>
        <v>222.8375868552107</v>
      </c>
    </row>
    <row r="180" spans="1:6" ht="12.75" customHeight="1" x14ac:dyDescent="0.2">
      <c r="A180" s="53">
        <v>3233</v>
      </c>
      <c r="B180" s="85" t="s">
        <v>404</v>
      </c>
      <c r="C180" s="50" t="s">
        <v>405</v>
      </c>
      <c r="D180" s="242">
        <v>6775.24</v>
      </c>
      <c r="E180" s="242">
        <v>11485.05</v>
      </c>
      <c r="F180" s="52">
        <f t="shared" si="31"/>
        <v>169.51502824992178</v>
      </c>
    </row>
    <row r="181" spans="1:6" ht="12.75" customHeight="1" x14ac:dyDescent="0.2">
      <c r="A181" s="53">
        <v>3234</v>
      </c>
      <c r="B181" s="85" t="s">
        <v>406</v>
      </c>
      <c r="C181" s="50" t="s">
        <v>407</v>
      </c>
      <c r="D181" s="242">
        <v>32808.160000000003</v>
      </c>
      <c r="E181" s="242">
        <v>30421.25</v>
      </c>
      <c r="F181" s="52">
        <f t="shared" si="31"/>
        <v>92.724645332136873</v>
      </c>
    </row>
    <row r="182" spans="1:6" ht="12.75" customHeight="1" x14ac:dyDescent="0.2">
      <c r="A182" s="53">
        <v>3235</v>
      </c>
      <c r="B182" s="85" t="s">
        <v>408</v>
      </c>
      <c r="C182" s="50" t="s">
        <v>409</v>
      </c>
      <c r="D182" s="242">
        <v>375</v>
      </c>
      <c r="E182" s="242">
        <v>1156.25</v>
      </c>
      <c r="F182" s="52">
        <f t="shared" si="31"/>
        <v>308.33333333333337</v>
      </c>
    </row>
    <row r="183" spans="1:6" ht="12.75" customHeight="1" x14ac:dyDescent="0.2">
      <c r="A183" s="53">
        <v>3236</v>
      </c>
      <c r="B183" s="85" t="s">
        <v>410</v>
      </c>
      <c r="C183" s="50" t="s">
        <v>411</v>
      </c>
      <c r="D183" s="242">
        <v>7343.98</v>
      </c>
      <c r="E183" s="242">
        <v>5473.25</v>
      </c>
      <c r="F183" s="52">
        <f t="shared" si="31"/>
        <v>74.527027579051136</v>
      </c>
    </row>
    <row r="184" spans="1:6" ht="12.75" customHeight="1" x14ac:dyDescent="0.2">
      <c r="A184" s="53">
        <v>3237</v>
      </c>
      <c r="B184" s="85" t="s">
        <v>412</v>
      </c>
      <c r="C184" s="50" t="s">
        <v>413</v>
      </c>
      <c r="D184" s="242">
        <v>42233.21</v>
      </c>
      <c r="E184" s="242">
        <v>73275.48</v>
      </c>
      <c r="F184" s="52">
        <f t="shared" si="31"/>
        <v>173.50203785125498</v>
      </c>
    </row>
    <row r="185" spans="1:6" ht="12.75" customHeight="1" x14ac:dyDescent="0.2">
      <c r="A185" s="53">
        <v>3238</v>
      </c>
      <c r="B185" s="85" t="s">
        <v>414</v>
      </c>
      <c r="C185" s="50" t="s">
        <v>415</v>
      </c>
      <c r="D185" s="242">
        <v>3960.91</v>
      </c>
      <c r="E185" s="242">
        <v>5892.87</v>
      </c>
      <c r="F185" s="52">
        <f t="shared" si="31"/>
        <v>148.77566013870552</v>
      </c>
    </row>
    <row r="186" spans="1:6" ht="12.75" customHeight="1" x14ac:dyDescent="0.2">
      <c r="A186" s="53">
        <v>3239</v>
      </c>
      <c r="B186" s="85" t="s">
        <v>416</v>
      </c>
      <c r="C186" s="50" t="s">
        <v>417</v>
      </c>
      <c r="D186" s="242">
        <v>10116.17</v>
      </c>
      <c r="E186" s="242">
        <v>9311.42</v>
      </c>
      <c r="F186" s="52">
        <f t="shared" si="31"/>
        <v>92.044914231374136</v>
      </c>
    </row>
    <row r="187" spans="1:6" ht="12.75" customHeight="1" x14ac:dyDescent="0.2">
      <c r="A187" s="53">
        <v>324</v>
      </c>
      <c r="B187" s="85" t="s">
        <v>418</v>
      </c>
      <c r="C187" s="50" t="s">
        <v>419</v>
      </c>
      <c r="D187" s="242">
        <v>0</v>
      </c>
      <c r="E187" s="242">
        <v>827.94</v>
      </c>
      <c r="F187" s="52" t="str">
        <f t="shared" si="31"/>
        <v>-</v>
      </c>
    </row>
    <row r="188" spans="1:6" ht="12.75" customHeight="1" x14ac:dyDescent="0.2">
      <c r="A188" s="53">
        <v>329</v>
      </c>
      <c r="B188" s="85" t="s">
        <v>420</v>
      </c>
      <c r="C188" s="50" t="s">
        <v>421</v>
      </c>
      <c r="D188" s="51">
        <f t="shared" ref="D188:E188" si="43">SUM(D189:D195)</f>
        <v>263640.01999999996</v>
      </c>
      <c r="E188" s="51">
        <f t="shared" si="43"/>
        <v>80573.279999999999</v>
      </c>
      <c r="F188" s="52">
        <f t="shared" si="31"/>
        <v>30.561854759379859</v>
      </c>
    </row>
    <row r="189" spans="1:6" ht="12.75" customHeight="1" x14ac:dyDescent="0.2">
      <c r="A189" s="53">
        <v>3291</v>
      </c>
      <c r="B189" s="232" t="s">
        <v>422</v>
      </c>
      <c r="C189" s="50" t="s">
        <v>423</v>
      </c>
      <c r="D189" s="242">
        <v>15506.45</v>
      </c>
      <c r="E189" s="242">
        <v>14896.31</v>
      </c>
      <c r="F189" s="52">
        <f t="shared" si="31"/>
        <v>96.065250266824449</v>
      </c>
    </row>
    <row r="190" spans="1:6" ht="12.75" customHeight="1" x14ac:dyDescent="0.2">
      <c r="A190" s="53">
        <v>3292</v>
      </c>
      <c r="B190" s="85" t="s">
        <v>424</v>
      </c>
      <c r="C190" s="50" t="s">
        <v>425</v>
      </c>
      <c r="D190" s="242">
        <v>429.1</v>
      </c>
      <c r="E190" s="242">
        <v>1493.4</v>
      </c>
      <c r="F190" s="52">
        <f t="shared" si="31"/>
        <v>348.03076206012588</v>
      </c>
    </row>
    <row r="191" spans="1:6" ht="12.75" customHeight="1" x14ac:dyDescent="0.2">
      <c r="A191" s="53">
        <v>3293</v>
      </c>
      <c r="B191" s="85" t="s">
        <v>426</v>
      </c>
      <c r="C191" s="50" t="s">
        <v>427</v>
      </c>
      <c r="D191" s="242">
        <v>895.83</v>
      </c>
      <c r="E191" s="242">
        <v>3918.89</v>
      </c>
      <c r="F191" s="52">
        <f t="shared" si="31"/>
        <v>437.45911612694368</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3794.49</v>
      </c>
      <c r="E193" s="242">
        <v>4762.2</v>
      </c>
      <c r="F193" s="52">
        <f t="shared" si="31"/>
        <v>125.50303202801958</v>
      </c>
    </row>
    <row r="194" spans="1:6" ht="12.75" customHeight="1" x14ac:dyDescent="0.2">
      <c r="A194" s="53" t="s">
        <v>432</v>
      </c>
      <c r="B194" s="85" t="s">
        <v>433</v>
      </c>
      <c r="C194" s="50" t="s">
        <v>432</v>
      </c>
      <c r="D194" s="242">
        <v>202743.33</v>
      </c>
      <c r="E194" s="242">
        <v>23209.759999999998</v>
      </c>
      <c r="F194" s="52">
        <f t="shared" si="31"/>
        <v>11.447853796225997</v>
      </c>
    </row>
    <row r="195" spans="1:6" ht="12.75" customHeight="1" x14ac:dyDescent="0.2">
      <c r="A195" s="53">
        <v>3299</v>
      </c>
      <c r="B195" s="85" t="s">
        <v>434</v>
      </c>
      <c r="C195" s="50" t="s">
        <v>435</v>
      </c>
      <c r="D195" s="242">
        <v>40270.82</v>
      </c>
      <c r="E195" s="242">
        <v>32292.720000000001</v>
      </c>
      <c r="F195" s="52">
        <f t="shared" si="31"/>
        <v>80.188881179971006</v>
      </c>
    </row>
    <row r="196" spans="1:6" ht="12.75" customHeight="1" x14ac:dyDescent="0.2">
      <c r="A196" s="53">
        <v>34</v>
      </c>
      <c r="B196" s="232" t="s">
        <v>436</v>
      </c>
      <c r="C196" s="50" t="s">
        <v>437</v>
      </c>
      <c r="D196" s="51">
        <f t="shared" ref="D196:E196" si="44">D197+D202+D210</f>
        <v>26452.99</v>
      </c>
      <c r="E196" s="51">
        <f t="shared" si="44"/>
        <v>27201.93</v>
      </c>
      <c r="F196" s="52">
        <f t="shared" si="31"/>
        <v>102.83121114097121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23943.29</v>
      </c>
      <c r="E202" s="51">
        <f t="shared" si="46"/>
        <v>23391.71</v>
      </c>
      <c r="F202" s="52">
        <f t="shared" si="31"/>
        <v>97.696306564386092</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23943.29</v>
      </c>
      <c r="E205" s="242">
        <v>23391.71</v>
      </c>
      <c r="F205" s="52">
        <f t="shared" si="31"/>
        <v>97.696306564386092</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2509.6999999999998</v>
      </c>
      <c r="E210" s="51">
        <f t="shared" si="47"/>
        <v>3810.22</v>
      </c>
      <c r="F210" s="52">
        <f t="shared" si="31"/>
        <v>151.81973941108501</v>
      </c>
    </row>
    <row r="211" spans="1:6" ht="12.75" customHeight="1" x14ac:dyDescent="0.2">
      <c r="A211" s="53">
        <v>3431</v>
      </c>
      <c r="B211" s="232" t="s">
        <v>466</v>
      </c>
      <c r="C211" s="50" t="s">
        <v>467</v>
      </c>
      <c r="D211" s="242">
        <v>2453.1999999999998</v>
      </c>
      <c r="E211" s="242">
        <v>3070.91</v>
      </c>
      <c r="F211" s="52">
        <f t="shared" si="31"/>
        <v>125.1797652046307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56.5</v>
      </c>
      <c r="E213" s="242">
        <v>739.31</v>
      </c>
      <c r="F213" s="52">
        <f t="shared" si="31"/>
        <v>1308.5132743362831</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5908.5</v>
      </c>
      <c r="E215" s="51">
        <f t="shared" si="48"/>
        <v>0</v>
      </c>
      <c r="F215" s="52">
        <f t="shared" si="31"/>
        <v>0</v>
      </c>
    </row>
    <row r="216" spans="1:6" ht="12.75" customHeight="1" x14ac:dyDescent="0.2">
      <c r="A216" s="53">
        <v>351</v>
      </c>
      <c r="B216" s="85" t="s">
        <v>476</v>
      </c>
      <c r="C216" s="50" t="s">
        <v>477</v>
      </c>
      <c r="D216" s="51">
        <f t="shared" ref="D216:E216" si="49">SUM(D217:D218)</f>
        <v>5908.5</v>
      </c>
      <c r="E216" s="51">
        <f t="shared" si="49"/>
        <v>0</v>
      </c>
      <c r="F216" s="52">
        <f t="shared" si="31"/>
        <v>0</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5908.5</v>
      </c>
      <c r="E218" s="242"/>
      <c r="F218" s="52">
        <f t="shared" si="31"/>
        <v>0</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105169.8</v>
      </c>
      <c r="E224" s="51">
        <f t="shared" si="51"/>
        <v>119573.97</v>
      </c>
      <c r="F224" s="52">
        <f t="shared" ref="F224:F235" si="52">IF(D224&lt;&gt;0,IF(E224/D224&gt;=100,"&gt;&gt;100",E224/D224*100),"-")</f>
        <v>113.69610857869846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105169.8</v>
      </c>
      <c r="E240" s="51">
        <f t="shared" si="58"/>
        <v>119573.97</v>
      </c>
      <c r="F240" s="52">
        <f t="shared" ref="F240:F243" si="59">IF(D240&lt;&gt;0,IF(E240/D240&gt;=100,"&gt;&gt;100",E240/D240*100),"-")</f>
        <v>113.69610857869846</v>
      </c>
    </row>
    <row r="241" spans="1:6" ht="24" x14ac:dyDescent="0.2">
      <c r="A241" s="53">
        <v>3672</v>
      </c>
      <c r="B241" s="85" t="s">
        <v>526</v>
      </c>
      <c r="C241" s="50" t="s">
        <v>527</v>
      </c>
      <c r="D241" s="242">
        <v>105169.8</v>
      </c>
      <c r="E241" s="242">
        <v>119573.97</v>
      </c>
      <c r="F241" s="52">
        <f t="shared" si="59"/>
        <v>113.69610857869846</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187334.65</v>
      </c>
      <c r="E252" s="51">
        <f t="shared" si="63"/>
        <v>222371.63</v>
      </c>
      <c r="F252" s="52">
        <f t="shared" ref="F252:F258" si="64">IF(D252&lt;&gt;0,IF(E252/D252&gt;=100,"&gt;&gt;100",E252/D252*100),"-")</f>
        <v>118.70288278222955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187334.65</v>
      </c>
      <c r="E259" s="51">
        <f t="shared" si="66"/>
        <v>222371.63</v>
      </c>
      <c r="F259" s="52">
        <f t="shared" ref="F259:F262" si="67">IF(D259&lt;&gt;0,IF(E259/D259&gt;=100,"&gt;&gt;100",E259/D259*100),"-")</f>
        <v>118.70288278222955</v>
      </c>
    </row>
    <row r="260" spans="1:6" ht="12.75" customHeight="1" x14ac:dyDescent="0.2">
      <c r="A260" s="53">
        <v>3721</v>
      </c>
      <c r="B260" s="85" t="s">
        <v>560</v>
      </c>
      <c r="C260" s="50" t="s">
        <v>561</v>
      </c>
      <c r="D260" s="242">
        <v>175927.08</v>
      </c>
      <c r="E260" s="242">
        <v>172221.29</v>
      </c>
      <c r="F260" s="52">
        <f t="shared" si="67"/>
        <v>97.893564765583577</v>
      </c>
    </row>
    <row r="261" spans="1:6" ht="12.75" customHeight="1" x14ac:dyDescent="0.2">
      <c r="A261" s="53">
        <v>3722</v>
      </c>
      <c r="B261" s="85" t="s">
        <v>562</v>
      </c>
      <c r="C261" s="50" t="s">
        <v>563</v>
      </c>
      <c r="D261" s="242">
        <v>11407.57</v>
      </c>
      <c r="E261" s="242">
        <v>50150.34</v>
      </c>
      <c r="F261" s="52">
        <f t="shared" si="67"/>
        <v>439.62333783619118</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83409.87</v>
      </c>
      <c r="E263" s="51">
        <f t="shared" si="68"/>
        <v>123125.83</v>
      </c>
      <c r="F263" s="52">
        <f t="shared" ref="F263:F267" si="69">IF(D263&lt;&gt;0,IF(E263/D263&gt;=100,"&gt;&gt;100",E263/D263*100),"-")</f>
        <v>147.61542009356927</v>
      </c>
    </row>
    <row r="264" spans="1:6" ht="12.75" customHeight="1" x14ac:dyDescent="0.2">
      <c r="A264" s="53">
        <v>381</v>
      </c>
      <c r="B264" s="85" t="s">
        <v>568</v>
      </c>
      <c r="C264" s="50" t="s">
        <v>569</v>
      </c>
      <c r="D264" s="51">
        <f t="shared" ref="D264:E264" si="70">SUM(D265:D267)</f>
        <v>83409.87</v>
      </c>
      <c r="E264" s="51">
        <f t="shared" si="70"/>
        <v>123125.83</v>
      </c>
      <c r="F264" s="52">
        <f t="shared" si="69"/>
        <v>147.61542009356927</v>
      </c>
    </row>
    <row r="265" spans="1:6" ht="12.75" customHeight="1" x14ac:dyDescent="0.2">
      <c r="A265" s="53">
        <v>3811</v>
      </c>
      <c r="B265" s="85" t="s">
        <v>570</v>
      </c>
      <c r="C265" s="50" t="s">
        <v>571</v>
      </c>
      <c r="D265" s="242">
        <v>83409.87</v>
      </c>
      <c r="E265" s="242">
        <v>123125.83</v>
      </c>
      <c r="F265" s="52">
        <f t="shared" si="69"/>
        <v>147.61542009356927</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1227365.5899999999</v>
      </c>
      <c r="E289" s="51">
        <f t="shared" si="79"/>
        <v>1307188.94</v>
      </c>
      <c r="F289" s="52">
        <f t="shared" si="76"/>
        <v>106.50363271142382</v>
      </c>
    </row>
    <row r="290" spans="1:6" ht="12.75" customHeight="1" x14ac:dyDescent="0.2">
      <c r="A290" s="53" t="s">
        <v>609</v>
      </c>
      <c r="B290" s="85" t="s">
        <v>620</v>
      </c>
      <c r="C290" s="50" t="s">
        <v>621</v>
      </c>
      <c r="D290" s="51">
        <f>IF(D6&gt;=D289,D6-D289,0)</f>
        <v>355118.07000000007</v>
      </c>
      <c r="E290" s="51">
        <f>IF(E6&gt;=E289,E6-E289,0)</f>
        <v>373909.01</v>
      </c>
      <c r="F290" s="52">
        <f t="shared" si="76"/>
        <v>105.29146263945395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4288873.41</v>
      </c>
      <c r="E292" s="242">
        <v>4908221.55</v>
      </c>
      <c r="F292" s="52">
        <f t="shared" si="76"/>
        <v>114.44081185879533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879938.51</v>
      </c>
      <c r="E294" s="242">
        <v>419304.47</v>
      </c>
      <c r="F294" s="52">
        <f t="shared" si="76"/>
        <v>47.651564880368738</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53126.02</v>
      </c>
      <c r="E298" s="51">
        <f t="shared" si="80"/>
        <v>12812.83</v>
      </c>
      <c r="F298" s="52">
        <f t="shared" ref="F298:F418" si="81">IF(D298&lt;&gt;0,IF(E298/D298&gt;=100,"&gt;&gt;100",E298/D298*100),"-")</f>
        <v>24.117805173434789</v>
      </c>
    </row>
    <row r="299" spans="1:6" ht="12.75" customHeight="1" x14ac:dyDescent="0.2">
      <c r="A299" s="53">
        <v>71</v>
      </c>
      <c r="B299" s="85" t="s">
        <v>637</v>
      </c>
      <c r="C299" s="50" t="s">
        <v>638</v>
      </c>
      <c r="D299" s="51">
        <f t="shared" ref="D299:E299" si="82">D300+D304</f>
        <v>48839.34</v>
      </c>
      <c r="E299" s="51">
        <f t="shared" si="82"/>
        <v>12812.83</v>
      </c>
      <c r="F299" s="52">
        <f t="shared" si="81"/>
        <v>26.234650181595416</v>
      </c>
    </row>
    <row r="300" spans="1:6" ht="24" x14ac:dyDescent="0.2">
      <c r="A300" s="53">
        <v>711</v>
      </c>
      <c r="B300" s="85" t="s">
        <v>639</v>
      </c>
      <c r="C300" s="50" t="s">
        <v>640</v>
      </c>
      <c r="D300" s="51">
        <f t="shared" ref="D300:E300" si="83">SUM(D301:D303)</f>
        <v>48839.34</v>
      </c>
      <c r="E300" s="51">
        <f t="shared" si="83"/>
        <v>12812.83</v>
      </c>
      <c r="F300" s="52">
        <f t="shared" si="81"/>
        <v>26.234650181595416</v>
      </c>
    </row>
    <row r="301" spans="1:6" ht="12.75" customHeight="1" x14ac:dyDescent="0.2">
      <c r="A301" s="53">
        <v>7111</v>
      </c>
      <c r="B301" s="85" t="s">
        <v>641</v>
      </c>
      <c r="C301" s="50" t="s">
        <v>642</v>
      </c>
      <c r="D301" s="242">
        <v>48839.34</v>
      </c>
      <c r="E301" s="242">
        <v>12812.83</v>
      </c>
      <c r="F301" s="52">
        <f t="shared" si="81"/>
        <v>26.234650181595416</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4286.68</v>
      </c>
      <c r="E311" s="51">
        <f t="shared" si="85"/>
        <v>0</v>
      </c>
      <c r="F311" s="52">
        <f t="shared" si="81"/>
        <v>0</v>
      </c>
    </row>
    <row r="312" spans="1:6" ht="12.75" customHeight="1" x14ac:dyDescent="0.2">
      <c r="A312" s="53">
        <v>721</v>
      </c>
      <c r="B312" s="85" t="s">
        <v>663</v>
      </c>
      <c r="C312" s="50" t="s">
        <v>664</v>
      </c>
      <c r="D312" s="51">
        <f t="shared" ref="D312:E312" si="86">SUM(D313:D316)</f>
        <v>4286.68</v>
      </c>
      <c r="E312" s="51">
        <f t="shared" si="86"/>
        <v>0</v>
      </c>
      <c r="F312" s="52">
        <f t="shared" si="81"/>
        <v>0</v>
      </c>
    </row>
    <row r="313" spans="1:6" ht="12.75" customHeight="1" x14ac:dyDescent="0.2">
      <c r="A313" s="53">
        <v>7211</v>
      </c>
      <c r="B313" s="85" t="s">
        <v>665</v>
      </c>
      <c r="C313" s="50" t="s">
        <v>666</v>
      </c>
      <c r="D313" s="242">
        <v>4286.68</v>
      </c>
      <c r="E313" s="242"/>
      <c r="F313" s="52">
        <f t="shared" si="81"/>
        <v>0</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15652.24</v>
      </c>
      <c r="E350" s="51">
        <f t="shared" si="95"/>
        <v>478419.17000000004</v>
      </c>
      <c r="F350" s="52">
        <f t="shared" si="81"/>
        <v>3056.5540139941636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15652.24</v>
      </c>
      <c r="E363" s="51">
        <f t="shared" si="99"/>
        <v>478419.17000000004</v>
      </c>
      <c r="F363" s="52">
        <f t="shared" si="81"/>
        <v>3056.5540139941636</v>
      </c>
    </row>
    <row r="364" spans="1:6" ht="12.75" customHeight="1" x14ac:dyDescent="0.2">
      <c r="A364" s="53">
        <v>421</v>
      </c>
      <c r="B364" s="85" t="s">
        <v>759</v>
      </c>
      <c r="C364" s="50" t="s">
        <v>760</v>
      </c>
      <c r="D364" s="51">
        <f t="shared" ref="D364:E364" si="100">SUM(D365:D368)</f>
        <v>3125</v>
      </c>
      <c r="E364" s="51">
        <f t="shared" si="100"/>
        <v>462143.65</v>
      </c>
      <c r="F364" s="52" t="str">
        <f t="shared" si="81"/>
        <v>&gt;&gt;100</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v>178942.48</v>
      </c>
      <c r="F367" s="52" t="str">
        <f t="shared" si="81"/>
        <v>-</v>
      </c>
    </row>
    <row r="368" spans="1:6" ht="12.75" customHeight="1" x14ac:dyDescent="0.2">
      <c r="A368" s="53">
        <v>4214</v>
      </c>
      <c r="B368" s="85" t="s">
        <v>671</v>
      </c>
      <c r="C368" s="50" t="s">
        <v>764</v>
      </c>
      <c r="D368" s="242">
        <v>3125</v>
      </c>
      <c r="E368" s="242">
        <v>283201.17</v>
      </c>
      <c r="F368" s="52">
        <f t="shared" si="81"/>
        <v>9062.4374399999997</v>
      </c>
    </row>
    <row r="369" spans="1:6" ht="12.75" customHeight="1" x14ac:dyDescent="0.2">
      <c r="A369" s="53">
        <v>422</v>
      </c>
      <c r="B369" s="85" t="s">
        <v>765</v>
      </c>
      <c r="C369" s="50" t="s">
        <v>766</v>
      </c>
      <c r="D369" s="51">
        <f t="shared" ref="D369:E369" si="101">SUM(D370:D377)</f>
        <v>12527.24</v>
      </c>
      <c r="E369" s="51">
        <f t="shared" si="101"/>
        <v>16275.52</v>
      </c>
      <c r="F369" s="52">
        <f t="shared" si="81"/>
        <v>129.92103607817845</v>
      </c>
    </row>
    <row r="370" spans="1:6" ht="12.75" customHeight="1" x14ac:dyDescent="0.2">
      <c r="A370" s="53">
        <v>4221</v>
      </c>
      <c r="B370" s="85" t="s">
        <v>675</v>
      </c>
      <c r="C370" s="50" t="s">
        <v>767</v>
      </c>
      <c r="D370" s="242">
        <v>2060</v>
      </c>
      <c r="E370" s="242">
        <v>8784.09</v>
      </c>
      <c r="F370" s="52">
        <f t="shared" si="81"/>
        <v>426.41213592233009</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10467.24</v>
      </c>
      <c r="E376" s="242">
        <v>7491.43</v>
      </c>
      <c r="F376" s="52">
        <f t="shared" si="81"/>
        <v>71.570251565837793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37473.78</v>
      </c>
      <c r="E407" s="51">
        <f t="shared" si="110"/>
        <v>0</v>
      </c>
      <c r="F407" s="52">
        <f t="shared" si="81"/>
        <v>0</v>
      </c>
    </row>
    <row r="408" spans="1:6" ht="12.75" customHeight="1" x14ac:dyDescent="0.2">
      <c r="A408" s="53" t="s">
        <v>609</v>
      </c>
      <c r="B408" s="85" t="s">
        <v>822</v>
      </c>
      <c r="C408" s="50" t="s">
        <v>823</v>
      </c>
      <c r="D408" s="51">
        <f t="shared" ref="D408:E408" si="111">IF(D350&gt;=D298,D350-D298,0)</f>
        <v>0</v>
      </c>
      <c r="E408" s="51">
        <f t="shared" si="111"/>
        <v>465606.34</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5262334.9400000004</v>
      </c>
      <c r="E410" s="242">
        <v>5531183.0099999998</v>
      </c>
      <c r="F410" s="52">
        <f t="shared" si="81"/>
        <v>105.10891216665885</v>
      </c>
    </row>
    <row r="411" spans="1:6" ht="12.75" customHeight="1" x14ac:dyDescent="0.2">
      <c r="A411" s="53">
        <v>97</v>
      </c>
      <c r="B411" s="85" t="s">
        <v>828</v>
      </c>
      <c r="C411" s="50" t="s">
        <v>829</v>
      </c>
      <c r="D411" s="242">
        <v>83051.070000000007</v>
      </c>
      <c r="E411" s="242">
        <v>111680.7</v>
      </c>
      <c r="F411" s="52">
        <f t="shared" si="81"/>
        <v>134.47231926090777</v>
      </c>
    </row>
    <row r="412" spans="1:6" ht="12.75" customHeight="1" x14ac:dyDescent="0.2">
      <c r="A412" s="53" t="s">
        <v>609</v>
      </c>
      <c r="B412" s="85" t="s">
        <v>830</v>
      </c>
      <c r="C412" s="50" t="s">
        <v>831</v>
      </c>
      <c r="D412" s="51">
        <f>D6+D298</f>
        <v>1635609.68</v>
      </c>
      <c r="E412" s="51">
        <f>E6+E298</f>
        <v>1693910.78</v>
      </c>
      <c r="F412" s="52">
        <f t="shared" si="81"/>
        <v>103.56448734150314</v>
      </c>
    </row>
    <row r="413" spans="1:6" ht="12.75" customHeight="1" x14ac:dyDescent="0.2">
      <c r="A413" s="53" t="s">
        <v>609</v>
      </c>
      <c r="B413" s="85" t="s">
        <v>832</v>
      </c>
      <c r="C413" s="50" t="s">
        <v>833</v>
      </c>
      <c r="D413" s="51">
        <f t="shared" ref="D413:E413" si="112">D289+D350</f>
        <v>1243017.8299999998</v>
      </c>
      <c r="E413" s="51">
        <f t="shared" si="112"/>
        <v>1785608.1099999999</v>
      </c>
      <c r="F413" s="52">
        <f t="shared" si="81"/>
        <v>143.65104561694019</v>
      </c>
    </row>
    <row r="414" spans="1:6" ht="12.75" customHeight="1" x14ac:dyDescent="0.2">
      <c r="A414" s="53" t="s">
        <v>609</v>
      </c>
      <c r="B414" s="85" t="s">
        <v>834</v>
      </c>
      <c r="C414" s="50" t="s">
        <v>835</v>
      </c>
      <c r="D414" s="51">
        <f t="shared" ref="D414:E414" si="113">IF(D412&gt;=D413,D412-D413,0)</f>
        <v>392591.85000000009</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91697.329999999842</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973461.53000000026</v>
      </c>
      <c r="E417" s="51">
        <f t="shared" si="116"/>
        <v>622961.46</v>
      </c>
      <c r="F417" s="52">
        <f t="shared" si="81"/>
        <v>63.994461085688691</v>
      </c>
    </row>
    <row r="418" spans="1:6" ht="12.75" customHeight="1" x14ac:dyDescent="0.2">
      <c r="A418" s="55" t="s">
        <v>843</v>
      </c>
      <c r="B418" s="233" t="s">
        <v>844</v>
      </c>
      <c r="C418" s="56" t="s">
        <v>845</v>
      </c>
      <c r="D418" s="62">
        <f t="shared" ref="D418:E418" si="117">D294+D411</f>
        <v>962989.58000000007</v>
      </c>
      <c r="E418" s="62">
        <f t="shared" si="117"/>
        <v>530985.16999999993</v>
      </c>
      <c r="F418" s="57">
        <f t="shared" si="81"/>
        <v>55.13924356273926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8124.3200000000006</v>
      </c>
      <c r="E528" s="51">
        <f t="shared" si="148"/>
        <v>96331.7</v>
      </c>
      <c r="F528" s="52">
        <f t="shared" si="119"/>
        <v>1185.7201587332847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8124.3200000000006</v>
      </c>
      <c r="E593" s="51">
        <f t="shared" si="167"/>
        <v>96331.7</v>
      </c>
      <c r="F593" s="52">
        <f t="shared" si="119"/>
        <v>1185.7201587332847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1395.76</v>
      </c>
      <c r="E605" s="51">
        <f t="shared" si="171"/>
        <v>94598.66</v>
      </c>
      <c r="F605" s="52">
        <f t="shared" si="119"/>
        <v>6777.573508339543</v>
      </c>
    </row>
    <row r="606" spans="1:6" ht="24" x14ac:dyDescent="0.2">
      <c r="A606" s="53">
        <v>5443</v>
      </c>
      <c r="B606" s="85" t="s">
        <v>1210</v>
      </c>
      <c r="C606" s="50" t="s">
        <v>1211</v>
      </c>
      <c r="D606" s="242">
        <v>0</v>
      </c>
      <c r="E606" s="242">
        <v>94598.66</v>
      </c>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1395.76</v>
      </c>
      <c r="E608" s="242"/>
      <c r="F608" s="52">
        <f t="shared" si="119"/>
        <v>0</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6728.56</v>
      </c>
      <c r="E617" s="51">
        <f t="shared" si="173"/>
        <v>1733.04</v>
      </c>
      <c r="F617" s="52">
        <f t="shared" si="119"/>
        <v>25.756476868750518</v>
      </c>
    </row>
    <row r="618" spans="1:6" ht="12.75" customHeight="1" x14ac:dyDescent="0.2">
      <c r="A618" s="53">
        <v>5471</v>
      </c>
      <c r="B618" s="85" t="s">
        <v>1234</v>
      </c>
      <c r="C618" s="50" t="s">
        <v>1235</v>
      </c>
      <c r="D618" s="242">
        <v>6728.56</v>
      </c>
      <c r="E618" s="242">
        <v>1733.04</v>
      </c>
      <c r="F618" s="52">
        <f t="shared" si="119"/>
        <v>25.756476868750518</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8124.3200000000006</v>
      </c>
      <c r="E636" s="51">
        <f t="shared" si="179"/>
        <v>96331.7</v>
      </c>
      <c r="F636" s="52">
        <f t="shared" si="119"/>
        <v>1185.7201587332847</v>
      </c>
    </row>
    <row r="637" spans="1:6" ht="12.75" customHeight="1" x14ac:dyDescent="0.2">
      <c r="A637" s="53">
        <v>92213</v>
      </c>
      <c r="B637" s="85" t="s">
        <v>1272</v>
      </c>
      <c r="C637" s="50" t="s">
        <v>1273</v>
      </c>
      <c r="D637" s="242">
        <v>1448455.29</v>
      </c>
      <c r="E637" s="242">
        <v>1430992.52</v>
      </c>
      <c r="F637" s="52">
        <f t="shared" si="119"/>
        <v>98.794386673819943</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1635609.68</v>
      </c>
      <c r="E639" s="51">
        <f t="shared" si="180"/>
        <v>1693910.78</v>
      </c>
      <c r="F639" s="52">
        <f t="shared" si="119"/>
        <v>103.56448734150314</v>
      </c>
    </row>
    <row r="640" spans="1:6" ht="12.75" customHeight="1" x14ac:dyDescent="0.2">
      <c r="A640" s="53" t="s">
        <v>609</v>
      </c>
      <c r="B640" s="85" t="s">
        <v>1278</v>
      </c>
      <c r="C640" s="50" t="s">
        <v>1279</v>
      </c>
      <c r="D640" s="51">
        <f t="shared" ref="D640:E640" si="181">D413+D528</f>
        <v>1251142.1499999999</v>
      </c>
      <c r="E640" s="51">
        <f t="shared" si="181"/>
        <v>1881939.8099999998</v>
      </c>
      <c r="F640" s="52">
        <f t="shared" si="119"/>
        <v>150.41774509794911</v>
      </c>
    </row>
    <row r="641" spans="1:6" ht="12.75" customHeight="1" x14ac:dyDescent="0.2">
      <c r="A641" s="53" t="s">
        <v>609</v>
      </c>
      <c r="B641" s="85" t="s">
        <v>1280</v>
      </c>
      <c r="C641" s="50" t="s">
        <v>1281</v>
      </c>
      <c r="D641" s="51">
        <f t="shared" ref="D641:E641" si="182">IF(D639&gt;=D640,D639-D640,0)</f>
        <v>384467.53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188029.0299999998</v>
      </c>
      <c r="F642" s="52" t="str">
        <f t="shared" si="119"/>
        <v>-</v>
      </c>
    </row>
    <row r="643" spans="1:6" ht="24" x14ac:dyDescent="0.2">
      <c r="A643" s="60" t="s">
        <v>1284</v>
      </c>
      <c r="B643" s="85" t="s">
        <v>1285</v>
      </c>
      <c r="C643" s="61" t="s">
        <v>1284</v>
      </c>
      <c r="D643" s="51">
        <f t="shared" ref="D643:E643" si="184">IF(D416-D417+D637-D638&gt;=0,D416-D417+D637-D638,0)</f>
        <v>474993.75999999978</v>
      </c>
      <c r="E643" s="51">
        <f t="shared" si="184"/>
        <v>808031.06</v>
      </c>
      <c r="F643" s="52">
        <f t="shared" si="119"/>
        <v>170.11403686650544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859461.2899999998</v>
      </c>
      <c r="E645" s="51">
        <f t="shared" si="186"/>
        <v>620002.03000000026</v>
      </c>
      <c r="F645" s="52">
        <f t="shared" si="119"/>
        <v>72.138447329024018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546767.73</v>
      </c>
      <c r="E649" s="242">
        <v>1011324.28</v>
      </c>
      <c r="F649" s="52">
        <f t="shared" ref="F649:F724" si="188">IF(D649&lt;&gt;0,IF(E649/D649&gt;=100,"&gt;&gt;100",E649/D649*100),"-")</f>
        <v>184.9641492192672</v>
      </c>
    </row>
    <row r="650" spans="1:6" ht="12.75" customHeight="1" x14ac:dyDescent="0.2">
      <c r="A650" s="53" t="s">
        <v>1297</v>
      </c>
      <c r="B650" s="85" t="s">
        <v>1298</v>
      </c>
      <c r="C650" s="50" t="s">
        <v>1297</v>
      </c>
      <c r="D650" s="242">
        <v>1752311.31</v>
      </c>
      <c r="E650" s="242">
        <v>1950683.69</v>
      </c>
      <c r="F650" s="52">
        <f t="shared" si="188"/>
        <v>111.32061288812886</v>
      </c>
    </row>
    <row r="651" spans="1:6" ht="12.75" customHeight="1" x14ac:dyDescent="0.2">
      <c r="A651" s="53" t="s">
        <v>1299</v>
      </c>
      <c r="B651" s="85" t="s">
        <v>1300</v>
      </c>
      <c r="C651" s="50" t="s">
        <v>1299</v>
      </c>
      <c r="D651" s="242">
        <v>1359035.92</v>
      </c>
      <c r="E651" s="242">
        <v>2104532.54</v>
      </c>
      <c r="F651" s="52">
        <f t="shared" si="188"/>
        <v>154.85481355047631</v>
      </c>
    </row>
    <row r="652" spans="1:6" ht="24" x14ac:dyDescent="0.2">
      <c r="A652" s="53">
        <v>11</v>
      </c>
      <c r="B652" s="85" t="s">
        <v>1301</v>
      </c>
      <c r="C652" s="50" t="s">
        <v>1302</v>
      </c>
      <c r="D652" s="51">
        <f t="shared" ref="D652:E652" si="189">+D649+D650-D651</f>
        <v>940043.12000000011</v>
      </c>
      <c r="E652" s="51">
        <f t="shared" si="189"/>
        <v>857475.4299999997</v>
      </c>
      <c r="F652" s="52">
        <f t="shared" si="188"/>
        <v>91.216606106324107</v>
      </c>
    </row>
    <row r="653" spans="1:6" ht="24" x14ac:dyDescent="0.2">
      <c r="A653" s="53" t="s">
        <v>609</v>
      </c>
      <c r="B653" s="85" t="s">
        <v>1303</v>
      </c>
      <c r="C653" s="50" t="s">
        <v>1304</v>
      </c>
      <c r="D653" s="262">
        <v>39</v>
      </c>
      <c r="E653" s="262">
        <v>45</v>
      </c>
      <c r="F653" s="52">
        <f t="shared" si="188"/>
        <v>115.38461538461537</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39</v>
      </c>
      <c r="E655" s="262">
        <v>45</v>
      </c>
      <c r="F655" s="52">
        <f t="shared" si="188"/>
        <v>115.38461538461537</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199.05</v>
      </c>
      <c r="E658" s="242">
        <v>49</v>
      </c>
      <c r="F658" s="52">
        <f t="shared" si="188"/>
        <v>24.61693041949259</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394324.03</v>
      </c>
      <c r="E661" s="242">
        <v>55276.44</v>
      </c>
      <c r="F661" s="52">
        <f t="shared" si="188"/>
        <v>14.018024719416669</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v>88890</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5139.68</v>
      </c>
      <c r="E669" s="242">
        <v>4094.38</v>
      </c>
      <c r="F669" s="52">
        <f t="shared" si="188"/>
        <v>79.662157955359078</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1003.2</v>
      </c>
      <c r="E675" s="242">
        <v>51921.599999999999</v>
      </c>
      <c r="F675" s="52">
        <f t="shared" si="188"/>
        <v>5175.5980861244016</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v>1442.88</v>
      </c>
      <c r="F717" s="52" t="str">
        <f t="shared" si="188"/>
        <v>-</v>
      </c>
    </row>
    <row r="718" spans="1:6" ht="12.75" customHeight="1" x14ac:dyDescent="0.2">
      <c r="A718" s="53">
        <v>32121</v>
      </c>
      <c r="B718" s="85" t="s">
        <v>1416</v>
      </c>
      <c r="C718" s="50" t="s">
        <v>1417</v>
      </c>
      <c r="D718" s="242">
        <v>2125.34</v>
      </c>
      <c r="E718" s="242">
        <v>2082.9</v>
      </c>
      <c r="F718" s="52">
        <f t="shared" si="188"/>
        <v>98.003143026527511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989.36</v>
      </c>
      <c r="F720" s="52" t="str">
        <f t="shared" si="188"/>
        <v>-</v>
      </c>
    </row>
    <row r="721" spans="1:6" ht="12.75" customHeight="1" x14ac:dyDescent="0.2">
      <c r="A721" s="53" t="s">
        <v>1422</v>
      </c>
      <c r="B721" s="85" t="s">
        <v>1423</v>
      </c>
      <c r="C721" s="50" t="s">
        <v>1422</v>
      </c>
      <c r="D721" s="242">
        <v>2602.11</v>
      </c>
      <c r="E721" s="242">
        <v>946.22</v>
      </c>
      <c r="F721" s="52">
        <f t="shared" si="188"/>
        <v>36.363566490271353</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5950.89</v>
      </c>
      <c r="E725" s="242">
        <v>7431.06</v>
      </c>
      <c r="F725" s="52">
        <f t="shared" ref="F725:F979" si="190">IF(D725&lt;&gt;0,IF(E725/D725&gt;=100,"&gt;&gt;100",E725/D725*100),"-")</f>
        <v>124.87308621063404</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23903.94</v>
      </c>
      <c r="E742" s="242">
        <v>23391.71</v>
      </c>
      <c r="F742" s="52">
        <f t="shared" si="190"/>
        <v>97.857131502170773</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39.35</v>
      </c>
      <c r="E744" s="242"/>
      <c r="F744" s="52">
        <f t="shared" si="190"/>
        <v>0</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174334.56</v>
      </c>
      <c r="E816" s="242">
        <v>52637.11</v>
      </c>
      <c r="F816" s="52">
        <f t="shared" si="190"/>
        <v>30.193158487909681</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1592.52</v>
      </c>
      <c r="E819" s="242">
        <v>45250</v>
      </c>
      <c r="F819" s="52">
        <f t="shared" si="190"/>
        <v>2841.4085851355085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v>11000</v>
      </c>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v>63334.18</v>
      </c>
      <c r="F823" s="52" t="str">
        <f t="shared" si="190"/>
        <v>-</v>
      </c>
    </row>
    <row r="824" spans="1:6" ht="12.75" customHeight="1" x14ac:dyDescent="0.2">
      <c r="A824" s="53">
        <v>37221</v>
      </c>
      <c r="B824" s="85" t="s">
        <v>1628</v>
      </c>
      <c r="C824" s="50" t="s">
        <v>1629</v>
      </c>
      <c r="D824" s="242">
        <v>11407.57</v>
      </c>
      <c r="E824" s="242">
        <v>13051.03</v>
      </c>
      <c r="F824" s="52">
        <f t="shared" si="190"/>
        <v>114.40674920250326</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v>37099.31</v>
      </c>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v>94598.66</v>
      </c>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1395.76</v>
      </c>
      <c r="E958" s="242"/>
      <c r="F958" s="52">
        <f t="shared" si="190"/>
        <v>0</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6728.56</v>
      </c>
      <c r="E968" s="242">
        <v>1733.04</v>
      </c>
      <c r="F968" s="52">
        <f t="shared" si="190"/>
        <v>25.756476868750518</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5628.89</v>
      </c>
      <c r="E987" s="245"/>
      <c r="F987" s="52">
        <f t="shared" si="192"/>
        <v>0</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5"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1703164.54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1602961.6099999999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1124542.44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488893.44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270708.52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3081.01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13051.03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6940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341868.44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478419.17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1537689.07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827164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453383.4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276628.19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4077.44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11185.84</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6940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74949.13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615926.41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94598.66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94598.66</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1768437.0799999998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1768437.08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600549.84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1619.22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1166268.02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35450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AGRONA OBRT</cp:lastModifiedBy>
  <cp:lastPrinted>2024-10-10T13:03:04Z</cp:lastPrinted>
  <dcterms:created xsi:type="dcterms:W3CDTF">2022-04-01T05:14:30Z</dcterms:created>
  <dcterms:modified xsi:type="dcterms:W3CDTF">2024-10-10T13:03:07Z</dcterms:modified>
</cp:coreProperties>
</file>